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2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7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Revision="1"/>
  <bookViews>
    <workbookView xWindow="0" yWindow="0" windowWidth="28800" windowHeight="11760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Sheet1!$2:$2,Sheet1!$29:$29,Sheet1!$31:$31,Sheet1!$49:$50,Sheet1!$58:$58,Sheet1!$73:$74,Sheet1!$76:$76,Sheet1!$78:$79,Sheet1!$116:$116,Sheet1!$139:$139,Sheet1!$150:$150,Sheet1!$155:$156,Sheet1!$176:$176,Sheet1!$190:$191</definedName>
    <definedName name="Z_8AA53B29_9613_482C_B72C_5B059EBB6BBB_.wvu.Rows" localSheetId="0" hidden="1">Sheet1!$2:$2,Sheet1!$29:$29,Sheet1!$31:$31,Sheet1!$49:$50,Sheet1!$58:$58,Sheet1!$73:$74,Sheet1!$76:$76,Sheet1!$78:$79,Sheet1!$116:$116,Sheet1!$139:$139,Sheet1!$150:$150,Sheet1!$155:$156,Sheet1!$176:$176,Sheet1!$190:$191</definedName>
    <definedName name="Z_BD5C114B_D807_47CD_BAB0_9E2ABDE2678A_.wvu.Rows" localSheetId="0" hidden="1">Sheet1!$2:$2,Sheet1!$29:$29,Sheet1!$31:$31,Sheet1!$49:$50,Sheet1!$58:$58,Sheet1!$73:$74,Sheet1!$76:$76,Sheet1!$78:$79,Sheet1!$116:$116,Sheet1!$139:$139,Sheet1!$150:$150,Sheet1!$155:$156,Sheet1!$176:$176,Sheet1!$190:$191</definedName>
    <definedName name="Z_CFE03FCF_A4D8_435A_8A9B_0544466F5A93_.wvu.Rows" localSheetId="0" hidden="1">Sheet1!$2:$2,Sheet1!$44:$45,Sheet1!$73:$74,Sheet1!$150:$150,Sheet1!$156:$156</definedName>
  </definedNames>
  <calcPr calcId="152511"/>
  <customWorkbookViews>
    <customWorkbookView name="Agnese - Personal View" guid="{BD5C114B-D807-47CD-BAB0-9E2ABDE2678A}" mergeInterval="0" personalView="1" maximized="1" windowWidth="752" windowHeight="527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Dace Riterfelte - Personal View" guid="{8AA53B29-9613-482C-B72C-5B059EBB6BBB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218" i="1" l="1"/>
  <c r="E147" i="1" l="1"/>
  <c r="F147" i="1"/>
  <c r="G147" i="1"/>
  <c r="H147" i="1"/>
  <c r="I147" i="1"/>
  <c r="J147" i="1"/>
  <c r="K147" i="1"/>
  <c r="L147" i="1"/>
  <c r="M147" i="1"/>
  <c r="E55" i="1"/>
  <c r="F55" i="1"/>
  <c r="G55" i="1"/>
  <c r="H55" i="1"/>
  <c r="I55" i="1"/>
  <c r="J55" i="1"/>
  <c r="K55" i="1"/>
  <c r="L55" i="1"/>
  <c r="M55" i="1"/>
  <c r="E52" i="1"/>
  <c r="F52" i="1"/>
  <c r="G52" i="1"/>
  <c r="H52" i="1"/>
  <c r="I52" i="1"/>
  <c r="J52" i="1"/>
  <c r="K52" i="1"/>
  <c r="L52" i="1"/>
  <c r="M52" i="1"/>
  <c r="E15" i="1"/>
  <c r="E34" i="1" s="1"/>
  <c r="F15" i="1"/>
  <c r="F34" i="1" s="1"/>
  <c r="G15" i="1"/>
  <c r="G34" i="1" s="1"/>
  <c r="H15" i="1"/>
  <c r="H34" i="1" s="1"/>
  <c r="I15" i="1"/>
  <c r="I34" i="1" s="1"/>
  <c r="J15" i="1"/>
  <c r="J34" i="1" s="1"/>
  <c r="K15" i="1"/>
  <c r="K34" i="1" s="1"/>
  <c r="L15" i="1"/>
  <c r="L34" i="1" s="1"/>
  <c r="M15" i="1"/>
  <c r="M34" i="1" s="1"/>
  <c r="H140" i="1" l="1"/>
  <c r="D179" i="1" l="1"/>
  <c r="C179" i="1" s="1"/>
  <c r="H53" i="1" l="1"/>
  <c r="H59" i="1" s="1"/>
  <c r="E53" i="1" l="1"/>
  <c r="E59" i="1" s="1"/>
  <c r="F53" i="1"/>
  <c r="F59" i="1" s="1"/>
  <c r="G53" i="1"/>
  <c r="G59" i="1" s="1"/>
  <c r="I53" i="1"/>
  <c r="I59" i="1" s="1"/>
  <c r="J53" i="1"/>
  <c r="J59" i="1" s="1"/>
  <c r="K53" i="1"/>
  <c r="K59" i="1" s="1"/>
  <c r="L53" i="1"/>
  <c r="L59" i="1" s="1"/>
  <c r="M53" i="1"/>
  <c r="M59" i="1" s="1"/>
  <c r="D54" i="1"/>
  <c r="D53" i="1" s="1"/>
  <c r="C54" i="1" l="1"/>
  <c r="C53" i="1"/>
  <c r="D198" i="1"/>
  <c r="C198" i="1" s="1"/>
  <c r="E140" i="1" l="1"/>
  <c r="F140" i="1"/>
  <c r="G140" i="1"/>
  <c r="I140" i="1"/>
  <c r="J140" i="1"/>
  <c r="K140" i="1"/>
  <c r="L140" i="1"/>
  <c r="M140" i="1"/>
  <c r="D142" i="1"/>
  <c r="C142" i="1" s="1"/>
  <c r="D37" i="1" l="1"/>
  <c r="D38" i="1"/>
  <c r="D197" i="1" l="1"/>
  <c r="C197" i="1" s="1"/>
  <c r="D196" i="1"/>
  <c r="C196" i="1" s="1"/>
  <c r="D195" i="1"/>
  <c r="C195" i="1" s="1"/>
  <c r="D194" i="1"/>
  <c r="C194" i="1" s="1"/>
  <c r="D193" i="1"/>
  <c r="C193" i="1" s="1"/>
  <c r="D192" i="1"/>
  <c r="C192" i="1" s="1"/>
  <c r="D189" i="1"/>
  <c r="C189" i="1" s="1"/>
  <c r="E130" i="1"/>
  <c r="F130" i="1"/>
  <c r="G130" i="1"/>
  <c r="H130" i="1"/>
  <c r="I130" i="1"/>
  <c r="J130" i="1"/>
  <c r="K130" i="1"/>
  <c r="L130" i="1"/>
  <c r="M130" i="1"/>
  <c r="E103" i="1"/>
  <c r="F103" i="1"/>
  <c r="G103" i="1"/>
  <c r="H103" i="1"/>
  <c r="I103" i="1"/>
  <c r="J103" i="1"/>
  <c r="K103" i="1"/>
  <c r="L103" i="1"/>
  <c r="M103" i="1"/>
  <c r="D78" i="1" l="1"/>
  <c r="C78" i="1" s="1"/>
  <c r="D79" i="1"/>
  <c r="C79" i="1" s="1"/>
  <c r="E71" i="1"/>
  <c r="F71" i="1"/>
  <c r="G71" i="1"/>
  <c r="H71" i="1"/>
  <c r="I71" i="1"/>
  <c r="J71" i="1"/>
  <c r="K71" i="1"/>
  <c r="L71" i="1"/>
  <c r="M71" i="1"/>
  <c r="D31" i="1" l="1"/>
  <c r="C31" i="1" s="1"/>
  <c r="D50" i="1" l="1"/>
  <c r="C50" i="1" s="1"/>
  <c r="D75" i="1" l="1"/>
  <c r="D76" i="1"/>
  <c r="C76" i="1" s="1"/>
  <c r="D49" i="1" l="1"/>
  <c r="C49" i="1" s="1"/>
  <c r="E199" i="1"/>
  <c r="F199" i="1"/>
  <c r="G199" i="1"/>
  <c r="H199" i="1"/>
  <c r="I199" i="1"/>
  <c r="J199" i="1"/>
  <c r="K199" i="1"/>
  <c r="L199" i="1"/>
  <c r="M199" i="1"/>
  <c r="E118" i="1"/>
  <c r="F118" i="1"/>
  <c r="G118" i="1"/>
  <c r="H118" i="1"/>
  <c r="I118" i="1"/>
  <c r="J118" i="1"/>
  <c r="K118" i="1"/>
  <c r="L118" i="1"/>
  <c r="M118" i="1"/>
  <c r="E111" i="1"/>
  <c r="F111" i="1"/>
  <c r="G111" i="1"/>
  <c r="H111" i="1"/>
  <c r="I111" i="1"/>
  <c r="J111" i="1"/>
  <c r="K111" i="1"/>
  <c r="L111" i="1"/>
  <c r="M111" i="1"/>
  <c r="E86" i="1"/>
  <c r="F86" i="1"/>
  <c r="G86" i="1"/>
  <c r="H86" i="1"/>
  <c r="I86" i="1"/>
  <c r="J86" i="1"/>
  <c r="K86" i="1"/>
  <c r="L86" i="1"/>
  <c r="M86" i="1"/>
  <c r="E82" i="1"/>
  <c r="F82" i="1"/>
  <c r="G82" i="1"/>
  <c r="H82" i="1"/>
  <c r="I82" i="1"/>
  <c r="J82" i="1"/>
  <c r="K82" i="1"/>
  <c r="L82" i="1"/>
  <c r="M82" i="1"/>
  <c r="E60" i="1"/>
  <c r="F60" i="1"/>
  <c r="G60" i="1"/>
  <c r="H60" i="1"/>
  <c r="I60" i="1"/>
  <c r="J60" i="1"/>
  <c r="K60" i="1"/>
  <c r="L60" i="1"/>
  <c r="M60" i="1"/>
  <c r="D144" i="1"/>
  <c r="C144" i="1" s="1"/>
  <c r="D215" i="1"/>
  <c r="C215" i="1" s="1"/>
  <c r="D216" i="1"/>
  <c r="C216" i="1" s="1"/>
  <c r="D101" i="1"/>
  <c r="C101" i="1" s="1"/>
  <c r="D139" i="1"/>
  <c r="C139" i="1" s="1"/>
  <c r="D110" i="1"/>
  <c r="C110" i="1" s="1"/>
  <c r="D214" i="1"/>
  <c r="C214" i="1" s="1"/>
  <c r="D58" i="1"/>
  <c r="C58" i="1" s="1"/>
  <c r="D47" i="1"/>
  <c r="C47" i="1" s="1"/>
  <c r="D48" i="1"/>
  <c r="C48" i="1" s="1"/>
  <c r="D44" i="1"/>
  <c r="C44" i="1" s="1"/>
  <c r="D45" i="1"/>
  <c r="C45" i="1" s="1"/>
  <c r="D46" i="1"/>
  <c r="C46" i="1" s="1"/>
  <c r="D138" i="1"/>
  <c r="C138" i="1" s="1"/>
  <c r="J146" i="1" l="1"/>
  <c r="F146" i="1"/>
  <c r="L146" i="1"/>
  <c r="H146" i="1"/>
  <c r="M146" i="1"/>
  <c r="I146" i="1"/>
  <c r="E146" i="1"/>
  <c r="K146" i="1"/>
  <c r="G146" i="1"/>
  <c r="D208" i="1"/>
  <c r="C208" i="1" s="1"/>
  <c r="D29" i="1" l="1"/>
  <c r="C29" i="1" s="1"/>
  <c r="D156" i="1" l="1"/>
  <c r="C156" i="1" s="1"/>
  <c r="D150" i="1"/>
  <c r="C150" i="1" s="1"/>
  <c r="D186" i="1"/>
  <c r="C186" i="1" s="1"/>
  <c r="D148" i="1"/>
  <c r="D149" i="1"/>
  <c r="C149" i="1" s="1"/>
  <c r="D151" i="1"/>
  <c r="C151" i="1" s="1"/>
  <c r="D152" i="1"/>
  <c r="C152" i="1" s="1"/>
  <c r="D153" i="1"/>
  <c r="C153" i="1" s="1"/>
  <c r="D154" i="1"/>
  <c r="C154" i="1" s="1"/>
  <c r="D155" i="1"/>
  <c r="C155" i="1" s="1"/>
  <c r="D157" i="1"/>
  <c r="C157" i="1" s="1"/>
  <c r="D158" i="1"/>
  <c r="C158" i="1" s="1"/>
  <c r="D159" i="1"/>
  <c r="C159" i="1" s="1"/>
  <c r="D160" i="1"/>
  <c r="C160" i="1" s="1"/>
  <c r="D161" i="1"/>
  <c r="C161" i="1" s="1"/>
  <c r="D162" i="1"/>
  <c r="C162" i="1" s="1"/>
  <c r="D163" i="1"/>
  <c r="C163" i="1" s="1"/>
  <c r="D164" i="1"/>
  <c r="C164" i="1" s="1"/>
  <c r="D165" i="1"/>
  <c r="C165" i="1" s="1"/>
  <c r="D166" i="1"/>
  <c r="C166" i="1" s="1"/>
  <c r="D167" i="1"/>
  <c r="C167" i="1" s="1"/>
  <c r="D168" i="1"/>
  <c r="C168" i="1" s="1"/>
  <c r="D169" i="1"/>
  <c r="C169" i="1" s="1"/>
  <c r="D170" i="1"/>
  <c r="C170" i="1" s="1"/>
  <c r="D171" i="1"/>
  <c r="C171" i="1" s="1"/>
  <c r="D172" i="1"/>
  <c r="C172" i="1" s="1"/>
  <c r="D173" i="1"/>
  <c r="C173" i="1" s="1"/>
  <c r="D174" i="1"/>
  <c r="C174" i="1" s="1"/>
  <c r="D175" i="1"/>
  <c r="C175" i="1" s="1"/>
  <c r="D176" i="1"/>
  <c r="C176" i="1" s="1"/>
  <c r="D177" i="1"/>
  <c r="C177" i="1" s="1"/>
  <c r="D178" i="1"/>
  <c r="C178" i="1" s="1"/>
  <c r="D180" i="1"/>
  <c r="C180" i="1" s="1"/>
  <c r="D181" i="1"/>
  <c r="C181" i="1" s="1"/>
  <c r="D182" i="1"/>
  <c r="C182" i="1" s="1"/>
  <c r="D183" i="1"/>
  <c r="C183" i="1" s="1"/>
  <c r="D184" i="1"/>
  <c r="C184" i="1" s="1"/>
  <c r="D185" i="1"/>
  <c r="C185" i="1" s="1"/>
  <c r="D187" i="1"/>
  <c r="C187" i="1" s="1"/>
  <c r="D188" i="1"/>
  <c r="C188" i="1" s="1"/>
  <c r="D190" i="1"/>
  <c r="C190" i="1" s="1"/>
  <c r="D191" i="1"/>
  <c r="C191" i="1" s="1"/>
  <c r="D211" i="1"/>
  <c r="C211" i="1" s="1"/>
  <c r="D210" i="1"/>
  <c r="C210" i="1" s="1"/>
  <c r="D104" i="1"/>
  <c r="D105" i="1"/>
  <c r="C105" i="1" s="1"/>
  <c r="D106" i="1"/>
  <c r="C106" i="1" s="1"/>
  <c r="D107" i="1"/>
  <c r="C107" i="1" s="1"/>
  <c r="D108" i="1"/>
  <c r="C108" i="1" s="1"/>
  <c r="D109" i="1"/>
  <c r="C109" i="1" s="1"/>
  <c r="D16" i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17" i="1"/>
  <c r="C17" i="1" s="1"/>
  <c r="D30" i="1"/>
  <c r="C30" i="1" s="1"/>
  <c r="D33" i="1"/>
  <c r="C33" i="1" s="1"/>
  <c r="D32" i="1"/>
  <c r="C32" i="1" s="1"/>
  <c r="D35" i="1"/>
  <c r="C38" i="1"/>
  <c r="C37" i="1"/>
  <c r="C36" i="1" s="1"/>
  <c r="D40" i="1"/>
  <c r="D42" i="1"/>
  <c r="C42" i="1" s="1"/>
  <c r="D41" i="1"/>
  <c r="C41" i="1" s="1"/>
  <c r="D43" i="1"/>
  <c r="C43" i="1" s="1"/>
  <c r="D51" i="1"/>
  <c r="C51" i="1" s="1"/>
  <c r="D72" i="1"/>
  <c r="D73" i="1"/>
  <c r="C73" i="1" s="1"/>
  <c r="D74" i="1"/>
  <c r="C74" i="1" s="1"/>
  <c r="C75" i="1"/>
  <c r="D77" i="1"/>
  <c r="C77" i="1" s="1"/>
  <c r="D90" i="1"/>
  <c r="C90" i="1" s="1"/>
  <c r="D87" i="1"/>
  <c r="D88" i="1"/>
  <c r="C88" i="1" s="1"/>
  <c r="D89" i="1"/>
  <c r="C89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100" i="1"/>
  <c r="C100" i="1" s="1"/>
  <c r="D83" i="1"/>
  <c r="D84" i="1"/>
  <c r="C84" i="1" s="1"/>
  <c r="D85" i="1"/>
  <c r="C85" i="1" s="1"/>
  <c r="D81" i="1"/>
  <c r="C81" i="1" s="1"/>
  <c r="C80" i="1" s="1"/>
  <c r="D61" i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69" i="1"/>
  <c r="C69" i="1" s="1"/>
  <c r="D70" i="1"/>
  <c r="C70" i="1" s="1"/>
  <c r="D200" i="1"/>
  <c r="D201" i="1"/>
  <c r="C201" i="1" s="1"/>
  <c r="D202" i="1"/>
  <c r="C202" i="1" s="1"/>
  <c r="D204" i="1"/>
  <c r="C204" i="1" s="1"/>
  <c r="D205" i="1"/>
  <c r="C205" i="1" s="1"/>
  <c r="D203" i="1"/>
  <c r="C203" i="1" s="1"/>
  <c r="D206" i="1"/>
  <c r="C206" i="1" s="1"/>
  <c r="D207" i="1"/>
  <c r="C207" i="1" s="1"/>
  <c r="D209" i="1"/>
  <c r="C209" i="1" s="1"/>
  <c r="D212" i="1"/>
  <c r="C212" i="1" s="1"/>
  <c r="D213" i="1"/>
  <c r="C213" i="1" s="1"/>
  <c r="D56" i="1"/>
  <c r="D57" i="1"/>
  <c r="C57" i="1" s="1"/>
  <c r="D112" i="1"/>
  <c r="D113" i="1"/>
  <c r="C113" i="1" s="1"/>
  <c r="D114" i="1"/>
  <c r="C114" i="1" s="1"/>
  <c r="D115" i="1"/>
  <c r="C115" i="1" s="1"/>
  <c r="D116" i="1"/>
  <c r="C116" i="1" s="1"/>
  <c r="D117" i="1"/>
  <c r="C117" i="1" s="1"/>
  <c r="D119" i="1"/>
  <c r="D120" i="1"/>
  <c r="C120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27" i="1"/>
  <c r="C127" i="1" s="1"/>
  <c r="D128" i="1"/>
  <c r="C128" i="1" s="1"/>
  <c r="D129" i="1"/>
  <c r="C129" i="1" s="1"/>
  <c r="D131" i="1"/>
  <c r="D132" i="1"/>
  <c r="C132" i="1" s="1"/>
  <c r="D133" i="1"/>
  <c r="C133" i="1" s="1"/>
  <c r="D134" i="1"/>
  <c r="C134" i="1" s="1"/>
  <c r="D135" i="1"/>
  <c r="C135" i="1" s="1"/>
  <c r="D136" i="1"/>
  <c r="C136" i="1" s="1"/>
  <c r="D137" i="1"/>
  <c r="C137" i="1" s="1"/>
  <c r="D141" i="1"/>
  <c r="D140" i="1" s="1"/>
  <c r="D143" i="1"/>
  <c r="C143" i="1" s="1"/>
  <c r="D145" i="1"/>
  <c r="C145" i="1" s="1"/>
  <c r="E36" i="1"/>
  <c r="E39" i="1" s="1"/>
  <c r="E80" i="1"/>
  <c r="E102" i="1" s="1"/>
  <c r="F36" i="1"/>
  <c r="F39" i="1" s="1"/>
  <c r="F80" i="1"/>
  <c r="F102" i="1" s="1"/>
  <c r="G36" i="1"/>
  <c r="G39" i="1" s="1"/>
  <c r="G80" i="1"/>
  <c r="G102" i="1" s="1"/>
  <c r="H36" i="1"/>
  <c r="H39" i="1" s="1"/>
  <c r="H80" i="1"/>
  <c r="H102" i="1" s="1"/>
  <c r="I36" i="1"/>
  <c r="I39" i="1" s="1"/>
  <c r="I80" i="1"/>
  <c r="I102" i="1" s="1"/>
  <c r="J36" i="1"/>
  <c r="J39" i="1" s="1"/>
  <c r="J80" i="1"/>
  <c r="J102" i="1" s="1"/>
  <c r="K36" i="1"/>
  <c r="K39" i="1" s="1"/>
  <c r="K80" i="1"/>
  <c r="K102" i="1" s="1"/>
  <c r="L36" i="1"/>
  <c r="L39" i="1" s="1"/>
  <c r="L80" i="1"/>
  <c r="L102" i="1" s="1"/>
  <c r="M36" i="1"/>
  <c r="M39" i="1" s="1"/>
  <c r="M80" i="1"/>
  <c r="M102" i="1" s="1"/>
  <c r="D147" i="1" l="1"/>
  <c r="D130" i="1"/>
  <c r="D103" i="1"/>
  <c r="D71" i="1"/>
  <c r="C16" i="1"/>
  <c r="C15" i="1" s="1"/>
  <c r="C34" i="1" s="1"/>
  <c r="D15" i="1"/>
  <c r="D34" i="1" s="1"/>
  <c r="D52" i="1"/>
  <c r="D55" i="1"/>
  <c r="D59" i="1" s="1"/>
  <c r="M217" i="1"/>
  <c r="I217" i="1"/>
  <c r="E217" i="1"/>
  <c r="C148" i="1"/>
  <c r="C147" i="1" s="1"/>
  <c r="L217" i="1"/>
  <c r="H217" i="1"/>
  <c r="C119" i="1"/>
  <c r="C118" i="1" s="1"/>
  <c r="D118" i="1"/>
  <c r="C56" i="1"/>
  <c r="C72" i="1"/>
  <c r="C71" i="1" s="1"/>
  <c r="C35" i="1"/>
  <c r="C39" i="1" s="1"/>
  <c r="K217" i="1"/>
  <c r="G217" i="1"/>
  <c r="C61" i="1"/>
  <c r="C60" i="1" s="1"/>
  <c r="D60" i="1"/>
  <c r="C83" i="1"/>
  <c r="C82" i="1" s="1"/>
  <c r="D82" i="1"/>
  <c r="C200" i="1"/>
  <c r="C199" i="1" s="1"/>
  <c r="D199" i="1"/>
  <c r="J217" i="1"/>
  <c r="F217" i="1"/>
  <c r="C141" i="1"/>
  <c r="C140" i="1" s="1"/>
  <c r="C112" i="1"/>
  <c r="C111" i="1" s="1"/>
  <c r="D111" i="1"/>
  <c r="C87" i="1"/>
  <c r="C86" i="1" s="1"/>
  <c r="D86" i="1"/>
  <c r="C131" i="1"/>
  <c r="C130" i="1" s="1"/>
  <c r="C104" i="1"/>
  <c r="C103" i="1" s="1"/>
  <c r="C40" i="1"/>
  <c r="C52" i="1" s="1"/>
  <c r="D80" i="1"/>
  <c r="D36" i="1"/>
  <c r="D39" i="1" s="1"/>
  <c r="C146" i="1" l="1"/>
  <c r="D146" i="1"/>
  <c r="C55" i="1"/>
  <c r="C59" i="1" s="1"/>
  <c r="D102" i="1"/>
  <c r="C102" i="1"/>
  <c r="D217" i="1" l="1"/>
  <c r="C217" i="1"/>
</calcChain>
</file>

<file path=xl/sharedStrings.xml><?xml version="1.0" encoding="utf-8"?>
<sst xmlns="http://schemas.openxmlformats.org/spreadsheetml/2006/main" count="337" uniqueCount="248">
  <si>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</si>
  <si>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</si>
  <si>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</si>
  <si>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</si>
  <si>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</si>
  <si>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</si>
  <si>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</si>
  <si>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</si>
  <si>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</si>
  <si>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</si>
  <si>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</si>
  <si>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</si>
  <si>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</si>
  <si>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</si>
  <si>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</si>
  <si>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</si>
  <si>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</si>
  <si>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</si>
  <si>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</si>
  <si>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</si>
  <si>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</si>
  <si>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</si>
  <si>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</si>
  <si>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</si>
  <si>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</si>
  <si>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</si>
  <si>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</si>
  <si>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</si>
  <si>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</si>
  <si>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</si>
  <si>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</si>
  <si>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</si>
  <si>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</si>
  <si>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</si>
  <si>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</si>
  <si>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</si>
  <si>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</si>
  <si>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</si>
  <si>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</si>
  <si>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</si>
  <si>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</si>
  <si>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</si>
  <si>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</si>
  <si>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</si>
  <si>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</si>
  <si>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</si>
  <si>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</si>
  <si>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</si>
  <si>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</si>
  <si>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</si>
  <si>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</si>
  <si>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</si>
  <si>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</si>
  <si>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</si>
  <si>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</si>
  <si>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</si>
  <si>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</si>
  <si>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</si>
  <si>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</si>
  <si>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</si>
  <si>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</si>
  <si>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</si>
  <si>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</si>
  <si>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</si>
  <si>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</si>
  <si>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</si>
  <si>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</si>
  <si>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</si>
  <si>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</si>
  <si>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</si>
  <si>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</si>
  <si>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</si>
  <si>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</si>
  <si>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</si>
  <si>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</si>
  <si>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</si>
  <si>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</si>
  <si>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</si>
  <si>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</si>
  <si>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</si>
  <si>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</si>
  <si>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</si>
  <si>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</si>
  <si>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</si>
  <si>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</si>
  <si>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</si>
  <si>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</si>
  <si>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</si>
  <si>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</si>
  <si>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</si>
  <si>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</si>
  <si>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</si>
  <si>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</si>
  <si>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</si>
  <si>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</si>
  <si>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</si>
  <si>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</si>
  <si>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</si>
  <si>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</si>
  <si>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</si>
  <si>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</si>
  <si>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</si>
  <si>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</si>
  <si>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</si>
  <si>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</si>
  <si>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</si>
  <si>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</si>
  <si>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</si>
  <si>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</si>
  <si>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</si>
  <si>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</si>
  <si>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</si>
  <si>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</si>
  <si>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</si>
  <si>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</si>
  <si>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</si>
  <si>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</si>
  <si>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</si>
  <si>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</si>
  <si>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</si>
  <si>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</si>
  <si>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</si>
  <si>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</si>
  <si>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</si>
  <si>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</si>
  <si>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</si>
  <si>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</si>
  <si>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</si>
  <si>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</si>
  <si>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</si>
  <si>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</si>
  <si>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</si>
  <si>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</si>
  <si>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</si>
  <si>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</si>
  <si>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</si>
  <si>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</si>
  <si>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</si>
  <si>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</si>
  <si>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</si>
  <si>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</si>
  <si>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</si>
  <si>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</si>
  <si>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</si>
  <si>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</si>
  <si>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</si>
  <si>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</si>
  <si>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</si>
  <si>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</si>
  <si>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</si>
  <si>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</si>
  <si>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</si>
  <si>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</si>
  <si>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</si>
  <si>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</si>
  <si>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</si>
  <si>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</si>
  <si>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Sociālās palīdzības pasākumi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</si>
  <si>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</si>
  <si>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</si>
  <si>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</si>
  <si>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</si>
  <si>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</si>
  <si>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</si>
  <si>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</si>
  <si>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</si>
  <si>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</si>
  <si>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</si>
  <si>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</si>
  <si>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</si>
  <si>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</si>
  <si>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</si>
  <si>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</si>
  <si>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</si>
  <si>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</si>
  <si>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</si>
  <si>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</si>
  <si>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</si>
  <si>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</si>
  <si>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</si>
  <si>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</si>
  <si>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</si>
  <si>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</si>
  <si>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Apguldes apmācību komplekss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</si>
  <si>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</si>
  <si>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</si>
  <si>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</si>
  <si>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</si>
  <si>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</si>
  <si>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Naudītes pirmskolas izglītības iestāde</t>
  </si>
  <si>
    <t>Krimūnu sākumskola</t>
  </si>
  <si>
    <t>Lejasstrazdu sākumskola</t>
  </si>
  <si>
    <t>Dobeles Kristīgā pamatskola</t>
  </si>
  <si>
    <t>Ielu rekonstrukcija</t>
  </si>
  <si>
    <t>Pabalsti svētku gadījumos, pabalsts aizgādņiem</t>
  </si>
  <si>
    <t>Sākumskolas Erasmus projekts</t>
  </si>
  <si>
    <t>Latvijas Jaunatnes Olimpiāde</t>
  </si>
  <si>
    <t>SPC projekts pieaugušo rehabilitācijai</t>
  </si>
  <si>
    <t>Ārējo kanalizācijas tīklu atjaunošana</t>
  </si>
  <si>
    <t>Dobeles kultūras nama renovācija</t>
  </si>
  <si>
    <t>Lauku ceļu rekonstrukcija</t>
  </si>
  <si>
    <t>04.510.</t>
  </si>
  <si>
    <t>Lauku ielas rekonstrukcija Dobelē</t>
  </si>
  <si>
    <t>Spodrības ielas rekonstrukcija Dobelē</t>
  </si>
  <si>
    <t>Projekts"Atver sirdi Zemgalē"</t>
  </si>
  <si>
    <t>Dienesta viesnīcas būvniecība</t>
  </si>
  <si>
    <t>JIVC projekts "Proti un dari"</t>
  </si>
  <si>
    <t>Projekts"Preventīvie pasākumi jauniešiem"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</si>
  <si>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</si>
  <si>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</si>
  <si>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</si>
  <si>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</si>
  <si>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</si>
  <si>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Remontdarbi novada iestādēs</t>
  </si>
  <si>
    <t>01.111</t>
  </si>
  <si>
    <t>budžets 2018.gadam."</t>
  </si>
  <si>
    <t>DOBELES NOVADA PAŠVALDĪBAS 2018.GADA PAMATBUDŽETA IZDEVUMI</t>
  </si>
  <si>
    <t>Sociālas palīdzības pabalsti</t>
  </si>
  <si>
    <t>DAVV projekts 7.2.1.2./15/1/001</t>
  </si>
  <si>
    <t>Dobeles sākumskolas pārbūve</t>
  </si>
  <si>
    <t>Projekts Nordplus Junior 2015</t>
  </si>
  <si>
    <t>Projekts"Karjeras atbalsts izglītības iestādēs"</t>
  </si>
  <si>
    <t>Dobeles VĢ mācību centra pārbūve</t>
  </si>
  <si>
    <t>Dobeles 1.vsk.Erasmus projekts</t>
  </si>
  <si>
    <t>Ģimnāzijas mācību mobilitātes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</si>
  <si>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</si>
  <si>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</si>
  <si>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</si>
  <si>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</si>
  <si>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</si>
  <si>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Pašvaldības finansējums atalgojumam</t>
  </si>
  <si>
    <t>Projekts"Penkules estrādes izbūve"</t>
  </si>
  <si>
    <t>Projekts "Kapellas  izbūve"</t>
  </si>
  <si>
    <t>Pilsdrupu konservācijas darbi</t>
  </si>
  <si>
    <t>Projekts "</t>
  </si>
  <si>
    <t>Māslas skolas Erasmus projekts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</si>
  <si>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</si>
  <si>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</si>
  <si>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</si>
  <si>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</si>
  <si>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</si>
  <si>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DAVV projekts 8.4.1.0/16/J/001</t>
  </si>
  <si>
    <t>SPII Valodiņa Erasmus projekts</t>
  </si>
  <si>
    <t>Finansēšana</t>
  </si>
  <si>
    <t>J.Kalniņa</t>
  </si>
  <si>
    <t xml:space="preserve">Finanšu un grāmatvedības nodaļas vadītāja </t>
  </si>
  <si>
    <t>Dobeles novada domes 25.01.2018.</t>
  </si>
  <si>
    <t>saistošajiem noteikumiem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</si>
</sst>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justify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5" xfId="0" applyFont="1" applyBorder="1" applyAlignment="1">
      <alignment wrapText="1"/>
    </xf>
    <xf numFmtId="0" fontId="7" fillId="4" borderId="1" xfId="0" applyFont="1" applyFill="1" applyBorder="1"/>
    <xf numFmtId="0" fontId="7" fillId="4" borderId="5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8" xfId="0" applyFont="1" applyFill="1" applyBorder="1"/>
    <xf numFmtId="0" fontId="3" fillId="0" borderId="1" xfId="0" applyFont="1" applyFill="1" applyBorder="1"/>
    <xf numFmtId="0" fontId="3" fillId="0" borderId="8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8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49" fontId="8" fillId="0" borderId="6" xfId="0" applyNumberFormat="1" applyFont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5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9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8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6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5" xfId="0" applyFont="1" applyFill="1" applyBorder="1"/>
    <xf numFmtId="0" fontId="7" fillId="3" borderId="0" xfId="0" applyFont="1" applyFill="1" applyBorder="1"/>
    <xf numFmtId="0" fontId="3" fillId="4" borderId="1" xfId="0" applyFont="1" applyFill="1" applyBorder="1"/>
    <xf numFmtId="0" fontId="9" fillId="4" borderId="6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727" Type="http://schemas.openxmlformats.org/officeDocument/2006/relationships/revisionLog" Target="revisionLog727.xml"/><Relationship Id="rId671" Type="http://schemas.openxmlformats.org/officeDocument/2006/relationships/revisionLog" Target="revisionLog671.xml"/><Relationship Id="rId748" Type="http://schemas.openxmlformats.org/officeDocument/2006/relationships/revisionLog" Target="revisionLog748.xml"/><Relationship Id="rId706" Type="http://schemas.openxmlformats.org/officeDocument/2006/relationships/revisionLog" Target="revisionLog706.xml"/><Relationship Id="rId692" Type="http://schemas.openxmlformats.org/officeDocument/2006/relationships/revisionLog" Target="revisionLog692.xml"/><Relationship Id="rId722" Type="http://schemas.openxmlformats.org/officeDocument/2006/relationships/revisionLog" Target="revisionLog722.xml"/><Relationship Id="rId701" Type="http://schemas.openxmlformats.org/officeDocument/2006/relationships/revisionLog" Target="revisionLog701.xml"/><Relationship Id="rId629" Type="http://schemas.openxmlformats.org/officeDocument/2006/relationships/revisionLog" Target="revisionLog629.xml"/><Relationship Id="rId743" Type="http://schemas.openxmlformats.org/officeDocument/2006/relationships/revisionLog" Target="revisionLog743.xml"/><Relationship Id="rId764" Type="http://schemas.openxmlformats.org/officeDocument/2006/relationships/revisionLog" Target="revisionLog4.xml"/><Relationship Id="rId666" Type="http://schemas.openxmlformats.org/officeDocument/2006/relationships/revisionLog" Target="revisionLog666.xml"/><Relationship Id="rId687" Type="http://schemas.openxmlformats.org/officeDocument/2006/relationships/revisionLog" Target="revisionLog687.xml"/><Relationship Id="rId645" Type="http://schemas.openxmlformats.org/officeDocument/2006/relationships/revisionLog" Target="revisionLog645.xml"/><Relationship Id="rId624" Type="http://schemas.openxmlformats.org/officeDocument/2006/relationships/revisionLog" Target="revisionLog624.xml"/><Relationship Id="rId738" Type="http://schemas.openxmlformats.org/officeDocument/2006/relationships/revisionLog" Target="revisionLog738.xml"/><Relationship Id="rId661" Type="http://schemas.openxmlformats.org/officeDocument/2006/relationships/revisionLog" Target="revisionLog661.xml"/><Relationship Id="rId640" Type="http://schemas.openxmlformats.org/officeDocument/2006/relationships/revisionLog" Target="revisionLog640.xml"/><Relationship Id="rId682" Type="http://schemas.openxmlformats.org/officeDocument/2006/relationships/revisionLog" Target="revisionLog682.xml"/><Relationship Id="rId759" Type="http://schemas.openxmlformats.org/officeDocument/2006/relationships/revisionLog" Target="revisionLog759.xml"/><Relationship Id="rId717" Type="http://schemas.openxmlformats.org/officeDocument/2006/relationships/revisionLog" Target="revisionLog717.xml"/><Relationship Id="rId712" Type="http://schemas.openxmlformats.org/officeDocument/2006/relationships/revisionLog" Target="revisionLog712.xml"/><Relationship Id="rId733" Type="http://schemas.openxmlformats.org/officeDocument/2006/relationships/revisionLog" Target="revisionLog733.xml"/><Relationship Id="rId754" Type="http://schemas.openxmlformats.org/officeDocument/2006/relationships/revisionLog" Target="revisionLog754.xml"/><Relationship Id="rId677" Type="http://schemas.openxmlformats.org/officeDocument/2006/relationships/revisionLog" Target="revisionLog677.xml"/><Relationship Id="rId656" Type="http://schemas.openxmlformats.org/officeDocument/2006/relationships/revisionLog" Target="revisionLog656.xml"/><Relationship Id="rId635" Type="http://schemas.openxmlformats.org/officeDocument/2006/relationships/revisionLog" Target="revisionLog635.xml"/><Relationship Id="rId749" Type="http://schemas.openxmlformats.org/officeDocument/2006/relationships/revisionLog" Target="revisionLog749.xml"/><Relationship Id="rId672" Type="http://schemas.openxmlformats.org/officeDocument/2006/relationships/revisionLog" Target="revisionLog672.xml"/><Relationship Id="rId630" Type="http://schemas.openxmlformats.org/officeDocument/2006/relationships/revisionLog" Target="revisionLog630.xml"/><Relationship Id="rId651" Type="http://schemas.openxmlformats.org/officeDocument/2006/relationships/revisionLog" Target="revisionLog651.xml"/><Relationship Id="rId693" Type="http://schemas.openxmlformats.org/officeDocument/2006/relationships/revisionLog" Target="revisionLog693.xml"/><Relationship Id="rId707" Type="http://schemas.openxmlformats.org/officeDocument/2006/relationships/revisionLog" Target="revisionLog707.xml"/><Relationship Id="rId728" Type="http://schemas.openxmlformats.org/officeDocument/2006/relationships/revisionLog" Target="revisionLog728.xml"/><Relationship Id="rId702" Type="http://schemas.openxmlformats.org/officeDocument/2006/relationships/revisionLog" Target="revisionLog702.xml"/><Relationship Id="rId698" Type="http://schemas.openxmlformats.org/officeDocument/2006/relationships/revisionLog" Target="revisionLog698.xml"/><Relationship Id="rId760" Type="http://schemas.openxmlformats.org/officeDocument/2006/relationships/revisionLog" Target="revisionLog760.xml"/><Relationship Id="rId744" Type="http://schemas.openxmlformats.org/officeDocument/2006/relationships/revisionLog" Target="revisionLog744.xml"/><Relationship Id="rId723" Type="http://schemas.openxmlformats.org/officeDocument/2006/relationships/revisionLog" Target="revisionLog723.xml"/><Relationship Id="rId765" Type="http://schemas.openxmlformats.org/officeDocument/2006/relationships/revisionLog" Target="revisionLog5.xml"/><Relationship Id="rId625" Type="http://schemas.openxmlformats.org/officeDocument/2006/relationships/revisionLog" Target="revisionLog625.xml"/><Relationship Id="rId646" Type="http://schemas.openxmlformats.org/officeDocument/2006/relationships/revisionLog" Target="revisionLog646.xml"/><Relationship Id="rId633" Type="http://schemas.openxmlformats.org/officeDocument/2006/relationships/revisionLog" Target="revisionLog633.xml"/><Relationship Id="rId638" Type="http://schemas.openxmlformats.org/officeDocument/2006/relationships/revisionLog" Target="revisionLog638.xml"/><Relationship Id="rId659" Type="http://schemas.openxmlformats.org/officeDocument/2006/relationships/revisionLog" Target="revisionLog659.xml"/><Relationship Id="rId718" Type="http://schemas.openxmlformats.org/officeDocument/2006/relationships/revisionLog" Target="revisionLog718.xml"/><Relationship Id="rId641" Type="http://schemas.openxmlformats.org/officeDocument/2006/relationships/revisionLog" Target="revisionLog641.xml"/><Relationship Id="rId683" Type="http://schemas.openxmlformats.org/officeDocument/2006/relationships/revisionLog" Target="revisionLog683.xml"/><Relationship Id="rId654" Type="http://schemas.openxmlformats.org/officeDocument/2006/relationships/revisionLog" Target="revisionLog654.xml"/><Relationship Id="rId662" Type="http://schemas.openxmlformats.org/officeDocument/2006/relationships/revisionLog" Target="revisionLog662.xml"/><Relationship Id="rId739" Type="http://schemas.openxmlformats.org/officeDocument/2006/relationships/revisionLog" Target="revisionLog739.xml"/><Relationship Id="rId667" Type="http://schemas.openxmlformats.org/officeDocument/2006/relationships/revisionLog" Target="revisionLog667.xml"/><Relationship Id="rId688" Type="http://schemas.openxmlformats.org/officeDocument/2006/relationships/revisionLog" Target="revisionLog688.xml"/><Relationship Id="rId675" Type="http://schemas.openxmlformats.org/officeDocument/2006/relationships/revisionLog" Target="revisionLog675.xml"/><Relationship Id="rId670" Type="http://schemas.openxmlformats.org/officeDocument/2006/relationships/revisionLog" Target="revisionLog670.xml"/><Relationship Id="rId696" Type="http://schemas.openxmlformats.org/officeDocument/2006/relationships/revisionLog" Target="revisionLog696.xml"/><Relationship Id="rId705" Type="http://schemas.openxmlformats.org/officeDocument/2006/relationships/revisionLog" Target="revisionLog705.xml"/><Relationship Id="rId734" Type="http://schemas.openxmlformats.org/officeDocument/2006/relationships/revisionLog" Target="revisionLog734.xml"/><Relationship Id="rId713" Type="http://schemas.openxmlformats.org/officeDocument/2006/relationships/revisionLog" Target="revisionLog713.xml"/><Relationship Id="rId755" Type="http://schemas.openxmlformats.org/officeDocument/2006/relationships/revisionLog" Target="revisionLog755.xml"/><Relationship Id="rId742" Type="http://schemas.openxmlformats.org/officeDocument/2006/relationships/revisionLog" Target="revisionLog742.xml"/><Relationship Id="rId700" Type="http://schemas.openxmlformats.org/officeDocument/2006/relationships/revisionLog" Target="revisionLog700.xml"/><Relationship Id="rId747" Type="http://schemas.openxmlformats.org/officeDocument/2006/relationships/revisionLog" Target="revisionLog747.xml"/><Relationship Id="rId691" Type="http://schemas.openxmlformats.org/officeDocument/2006/relationships/revisionLog" Target="revisionLog691.xml"/><Relationship Id="rId726" Type="http://schemas.openxmlformats.org/officeDocument/2006/relationships/revisionLog" Target="revisionLog726.xml"/><Relationship Id="rId721" Type="http://schemas.openxmlformats.org/officeDocument/2006/relationships/revisionLog" Target="revisionLog721.xml"/><Relationship Id="rId763" Type="http://schemas.openxmlformats.org/officeDocument/2006/relationships/revisionLog" Target="revisionLog3.xml"/><Relationship Id="rId636" Type="http://schemas.openxmlformats.org/officeDocument/2006/relationships/revisionLog" Target="revisionLog636.xml"/><Relationship Id="rId649" Type="http://schemas.openxmlformats.org/officeDocument/2006/relationships/revisionLog" Target="revisionLog649.xml"/><Relationship Id="rId750" Type="http://schemas.openxmlformats.org/officeDocument/2006/relationships/revisionLog" Target="revisionLog750.xml"/><Relationship Id="rId628" Type="http://schemas.openxmlformats.org/officeDocument/2006/relationships/revisionLog" Target="revisionLog628.xml"/><Relationship Id="rId729" Type="http://schemas.openxmlformats.org/officeDocument/2006/relationships/revisionLog" Target="revisionLog729.xml"/><Relationship Id="rId652" Type="http://schemas.openxmlformats.org/officeDocument/2006/relationships/revisionLog" Target="revisionLog652.xml"/><Relationship Id="rId686" Type="http://schemas.openxmlformats.org/officeDocument/2006/relationships/revisionLog" Target="revisionLog686.xml"/><Relationship Id="rId631" Type="http://schemas.openxmlformats.org/officeDocument/2006/relationships/revisionLog" Target="revisionLog631.xml"/><Relationship Id="rId673" Type="http://schemas.openxmlformats.org/officeDocument/2006/relationships/revisionLog" Target="revisionLog673.xml"/><Relationship Id="rId708" Type="http://schemas.openxmlformats.org/officeDocument/2006/relationships/revisionLog" Target="revisionLog708.xml"/><Relationship Id="rId694" Type="http://schemas.openxmlformats.org/officeDocument/2006/relationships/revisionLog" Target="revisionLog694.xml"/><Relationship Id="rId699" Type="http://schemas.openxmlformats.org/officeDocument/2006/relationships/revisionLog" Target="revisionLog699.xml"/><Relationship Id="rId678" Type="http://schemas.openxmlformats.org/officeDocument/2006/relationships/revisionLog" Target="revisionLog678.xml"/><Relationship Id="rId657" Type="http://schemas.openxmlformats.org/officeDocument/2006/relationships/revisionLog" Target="revisionLog657.xml"/><Relationship Id="rId623" Type="http://schemas.openxmlformats.org/officeDocument/2006/relationships/revisionLog" Target="revisionLog623.xml"/><Relationship Id="rId660" Type="http://schemas.openxmlformats.org/officeDocument/2006/relationships/revisionLog" Target="revisionLog660.xml"/><Relationship Id="rId665" Type="http://schemas.openxmlformats.org/officeDocument/2006/relationships/revisionLog" Target="revisionLog665.xml"/><Relationship Id="rId644" Type="http://schemas.openxmlformats.org/officeDocument/2006/relationships/revisionLog" Target="revisionLog644.xml"/><Relationship Id="rId703" Type="http://schemas.openxmlformats.org/officeDocument/2006/relationships/revisionLog" Target="revisionLog703.xml"/><Relationship Id="rId745" Type="http://schemas.openxmlformats.org/officeDocument/2006/relationships/revisionLog" Target="revisionLog745.xml"/><Relationship Id="rId724" Type="http://schemas.openxmlformats.org/officeDocument/2006/relationships/revisionLog" Target="revisionLog724.xml"/><Relationship Id="rId753" Type="http://schemas.openxmlformats.org/officeDocument/2006/relationships/revisionLog" Target="revisionLog753.xml"/><Relationship Id="rId681" Type="http://schemas.openxmlformats.org/officeDocument/2006/relationships/revisionLog" Target="revisionLog681.xml"/><Relationship Id="rId732" Type="http://schemas.openxmlformats.org/officeDocument/2006/relationships/revisionLog" Target="revisionLog732.xml"/><Relationship Id="rId758" Type="http://schemas.openxmlformats.org/officeDocument/2006/relationships/revisionLog" Target="revisionLog758.xml"/><Relationship Id="rId737" Type="http://schemas.openxmlformats.org/officeDocument/2006/relationships/revisionLog" Target="revisionLog737.xml"/><Relationship Id="rId716" Type="http://schemas.openxmlformats.org/officeDocument/2006/relationships/revisionLog" Target="revisionLog716.xml"/><Relationship Id="rId711" Type="http://schemas.openxmlformats.org/officeDocument/2006/relationships/revisionLog" Target="revisionLog711.xml"/><Relationship Id="rId740" Type="http://schemas.openxmlformats.org/officeDocument/2006/relationships/revisionLog" Target="revisionLog740.xml"/><Relationship Id="rId626" Type="http://schemas.openxmlformats.org/officeDocument/2006/relationships/revisionLog" Target="revisionLog626.xml"/><Relationship Id="rId761" Type="http://schemas.openxmlformats.org/officeDocument/2006/relationships/revisionLog" Target="revisionLog1.xml"/><Relationship Id="rId639" Type="http://schemas.openxmlformats.org/officeDocument/2006/relationships/revisionLog" Target="revisionLog639.xml"/><Relationship Id="rId684" Type="http://schemas.openxmlformats.org/officeDocument/2006/relationships/revisionLog" Target="revisionLog684.xml"/><Relationship Id="rId642" Type="http://schemas.openxmlformats.org/officeDocument/2006/relationships/revisionLog" Target="revisionLog642.xml"/><Relationship Id="rId668" Type="http://schemas.openxmlformats.org/officeDocument/2006/relationships/revisionLog" Target="revisionLog668.xml"/><Relationship Id="rId650" Type="http://schemas.openxmlformats.org/officeDocument/2006/relationships/revisionLog" Target="revisionLog650.xml"/><Relationship Id="rId634" Type="http://schemas.openxmlformats.org/officeDocument/2006/relationships/revisionLog" Target="revisionLog634.xml"/><Relationship Id="rId663" Type="http://schemas.openxmlformats.org/officeDocument/2006/relationships/revisionLog" Target="revisionLog663.xml"/><Relationship Id="rId647" Type="http://schemas.openxmlformats.org/officeDocument/2006/relationships/revisionLog" Target="revisionLog647.xml"/><Relationship Id="rId689" Type="http://schemas.openxmlformats.org/officeDocument/2006/relationships/revisionLog" Target="revisionLog689.xml"/><Relationship Id="rId697" Type="http://schemas.openxmlformats.org/officeDocument/2006/relationships/revisionLog" Target="revisionLog697.xml"/><Relationship Id="rId655" Type="http://schemas.openxmlformats.org/officeDocument/2006/relationships/revisionLog" Target="revisionLog655.xml"/><Relationship Id="rId676" Type="http://schemas.openxmlformats.org/officeDocument/2006/relationships/revisionLog" Target="revisionLog676.xml"/><Relationship Id="rId714" Type="http://schemas.openxmlformats.org/officeDocument/2006/relationships/revisionLog" Target="revisionLog714.xml"/><Relationship Id="rId756" Type="http://schemas.openxmlformats.org/officeDocument/2006/relationships/revisionLog" Target="revisionLog756.xml"/><Relationship Id="rId719" Type="http://schemas.openxmlformats.org/officeDocument/2006/relationships/revisionLog" Target="revisionLog719.xml"/><Relationship Id="rId735" Type="http://schemas.openxmlformats.org/officeDocument/2006/relationships/revisionLog" Target="revisionLog735.xml"/><Relationship Id="rId751" Type="http://schemas.openxmlformats.org/officeDocument/2006/relationships/revisionLog" Target="revisionLog751.xml"/><Relationship Id="rId730" Type="http://schemas.openxmlformats.org/officeDocument/2006/relationships/revisionLog" Target="revisionLog730.xml"/><Relationship Id="rId653" Type="http://schemas.openxmlformats.org/officeDocument/2006/relationships/revisionLog" Target="revisionLog653.xml"/><Relationship Id="rId658" Type="http://schemas.openxmlformats.org/officeDocument/2006/relationships/revisionLog" Target="revisionLog658.xml"/><Relationship Id="rId632" Type="http://schemas.openxmlformats.org/officeDocument/2006/relationships/revisionLog" Target="revisionLog632.xml"/><Relationship Id="rId679" Type="http://schemas.openxmlformats.org/officeDocument/2006/relationships/revisionLog" Target="revisionLog679.xml"/><Relationship Id="rId637" Type="http://schemas.openxmlformats.org/officeDocument/2006/relationships/revisionLog" Target="revisionLog637.xml"/><Relationship Id="rId709" Type="http://schemas.openxmlformats.org/officeDocument/2006/relationships/revisionLog" Target="revisionLog709.xml"/><Relationship Id="rId674" Type="http://schemas.openxmlformats.org/officeDocument/2006/relationships/revisionLog" Target="revisionLog674.xml"/><Relationship Id="rId695" Type="http://schemas.openxmlformats.org/officeDocument/2006/relationships/revisionLog" Target="revisionLog695.xml"/><Relationship Id="rId725" Type="http://schemas.openxmlformats.org/officeDocument/2006/relationships/revisionLog" Target="revisionLog725.xml"/><Relationship Id="rId746" Type="http://schemas.openxmlformats.org/officeDocument/2006/relationships/revisionLog" Target="revisionLog746.xml"/><Relationship Id="rId704" Type="http://schemas.openxmlformats.org/officeDocument/2006/relationships/revisionLog" Target="revisionLog704.xml"/><Relationship Id="rId690" Type="http://schemas.openxmlformats.org/officeDocument/2006/relationships/revisionLog" Target="revisionLog690.xml"/><Relationship Id="rId720" Type="http://schemas.openxmlformats.org/officeDocument/2006/relationships/revisionLog" Target="revisionLog720.xml"/><Relationship Id="rId741" Type="http://schemas.openxmlformats.org/officeDocument/2006/relationships/revisionLog" Target="revisionLog741.xml"/><Relationship Id="rId762" Type="http://schemas.openxmlformats.org/officeDocument/2006/relationships/revisionLog" Target="revisionLog2.xml"/><Relationship Id="rId622" Type="http://schemas.openxmlformats.org/officeDocument/2006/relationships/revisionLog" Target="revisionLog622.xml"/><Relationship Id="rId669" Type="http://schemas.openxmlformats.org/officeDocument/2006/relationships/revisionLog" Target="revisionLog669.xml"/><Relationship Id="rId627" Type="http://schemas.openxmlformats.org/officeDocument/2006/relationships/revisionLog" Target="revisionLog627.xml"/><Relationship Id="rId643" Type="http://schemas.openxmlformats.org/officeDocument/2006/relationships/revisionLog" Target="revisionLog643.xml"/><Relationship Id="rId648" Type="http://schemas.openxmlformats.org/officeDocument/2006/relationships/revisionLog" Target="revisionLog648.xml"/><Relationship Id="rId664" Type="http://schemas.openxmlformats.org/officeDocument/2006/relationships/revisionLog" Target="revisionLog664.xml"/><Relationship Id="rId736" Type="http://schemas.openxmlformats.org/officeDocument/2006/relationships/revisionLog" Target="revisionLog736.xml"/><Relationship Id="rId685" Type="http://schemas.openxmlformats.org/officeDocument/2006/relationships/revisionLog" Target="revisionLog685.xml"/><Relationship Id="rId715" Type="http://schemas.openxmlformats.org/officeDocument/2006/relationships/revisionLog" Target="revisionLog715.xml"/><Relationship Id="rId680" Type="http://schemas.openxmlformats.org/officeDocument/2006/relationships/revisionLog" Target="revisionLog680.xml"/><Relationship Id="rId731" Type="http://schemas.openxmlformats.org/officeDocument/2006/relationships/revisionLog" Target="revisionLog731.xml"/><Relationship Id="rId752" Type="http://schemas.openxmlformats.org/officeDocument/2006/relationships/revisionLog" Target="revisionLog752.xml"/><Relationship Id="rId757" Type="http://schemas.openxmlformats.org/officeDocument/2006/relationships/revisionLog" Target="revisionLog757.xml"/><Relationship Id="rId710" Type="http://schemas.openxmlformats.org/officeDocument/2006/relationships/revisionLog" Target="revisionLog7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0F844D5-BEF6-476E-A0F4-44D9906AE668}" diskRevisions="1" revisionId="4055" version="2" protected="1">
  <header guid="{7CB9523F-A912-493D-A5BB-08526D136BF1}" dateTime="2017-12-27T11:17:01" maxSheetId="4" userName="Jolanta Kalniņa" r:id="rId622" minRId="3379" maxRId="3409">
    <sheetIdMap count="3">
      <sheetId val="1"/>
      <sheetId val="2"/>
      <sheetId val="3"/>
    </sheetIdMap>
  </header>
  <header guid="{DE419482-4E49-487F-9DBB-244EAEB999A7}" dateTime="2017-12-27T14:28:17" maxSheetId="4" userName="Jolanta Kalniņa" r:id="rId623" minRId="3411" maxRId="3412">
    <sheetIdMap count="3">
      <sheetId val="1"/>
      <sheetId val="2"/>
      <sheetId val="3"/>
    </sheetIdMap>
  </header>
  <header guid="{04BC9300-FB7A-4F7C-A425-BA52A8012FCC}" dateTime="2017-12-27T14:30:18" maxSheetId="4" userName="Jolanta Kalniņa" r:id="rId624" minRId="3414">
    <sheetIdMap count="3">
      <sheetId val="1"/>
      <sheetId val="2"/>
      <sheetId val="3"/>
    </sheetIdMap>
  </header>
  <header guid="{FFFFAC6B-435B-40D0-B799-FE5B9CA6DD4C}" dateTime="2017-12-27T14:43:31" maxSheetId="4" userName="Jolanta Kalniņa" r:id="rId625" minRId="3415">
    <sheetIdMap count="3">
      <sheetId val="1"/>
      <sheetId val="2"/>
      <sheetId val="3"/>
    </sheetIdMap>
  </header>
  <header guid="{49928D46-5876-42DC-8C4E-CB0A758D648F}" dateTime="2017-12-27T16:24:43" maxSheetId="4" userName="Jolanta Kalniņa" r:id="rId626" minRId="3417" maxRId="3418">
    <sheetIdMap count="3">
      <sheetId val="1"/>
      <sheetId val="2"/>
      <sheetId val="3"/>
    </sheetIdMap>
  </header>
  <header guid="{3CA6F04A-9ED3-4E22-A2B5-B81A300B60DE}" dateTime="2017-12-28T11:20:45" maxSheetId="4" userName="Jolanta Kalniņa" r:id="rId627" minRId="3420">
    <sheetIdMap count="3">
      <sheetId val="1"/>
      <sheetId val="2"/>
      <sheetId val="3"/>
    </sheetIdMap>
  </header>
  <header guid="{9F091712-FCE9-46F4-BCE1-A6B7F3B0D606}" dateTime="2017-12-29T11:47:16" maxSheetId="4" userName="Jolanta Kalniņa" r:id="rId628" minRId="3422" maxRId="3431">
    <sheetIdMap count="3">
      <sheetId val="1"/>
      <sheetId val="2"/>
      <sheetId val="3"/>
    </sheetIdMap>
  </header>
  <header guid="{7BD6FA7D-0018-405A-A61E-B596D37D2010}" dateTime="2017-12-29T11:48:09" maxSheetId="4" userName="Jolanta Kalniņa" r:id="rId629" minRId="3433">
    <sheetIdMap count="3">
      <sheetId val="1"/>
      <sheetId val="2"/>
      <sheetId val="3"/>
    </sheetIdMap>
  </header>
  <header guid="{25F286F7-6BC0-47CB-B9F3-0F3FF19B9B51}" dateTime="2017-12-29T13:40:32" maxSheetId="4" userName="Jolanta Kalniņa" r:id="rId630" minRId="3434" maxRId="3435">
    <sheetIdMap count="3">
      <sheetId val="1"/>
      <sheetId val="2"/>
      <sheetId val="3"/>
    </sheetIdMap>
  </header>
  <header guid="{5617BD8B-1E76-46D0-85E7-BDFDA8AB3FF0}" dateTime="2018-01-02T08:26:14" maxSheetId="4" userName="Natalija Vdobčenko" r:id="rId631">
    <sheetIdMap count="3">
      <sheetId val="1"/>
      <sheetId val="2"/>
      <sheetId val="3"/>
    </sheetIdMap>
  </header>
  <header guid="{6FC3DCFE-AFC4-40D7-A38C-F199F26F018A}" dateTime="2018-01-02T08:38:59" maxSheetId="4" userName="Natalija Vdobčenko" r:id="rId632">
    <sheetIdMap count="3">
      <sheetId val="1"/>
      <sheetId val="2"/>
      <sheetId val="3"/>
    </sheetIdMap>
  </header>
  <header guid="{CC2B1636-B531-45DC-8CF9-E1235521205F}" dateTime="2018-01-02T15:29:31" maxSheetId="4" userName="Natalija Vdobčenko" r:id="rId633" minRId="3439">
    <sheetIdMap count="3">
      <sheetId val="1"/>
      <sheetId val="2"/>
      <sheetId val="3"/>
    </sheetIdMap>
  </header>
  <header guid="{9FA0406A-3AAC-416D-9AF9-1B6B05A87FA4}" dateTime="2018-01-02T15:31:29" maxSheetId="4" userName="Natalija Vdobčenko" r:id="rId634" minRId="3441">
    <sheetIdMap count="3">
      <sheetId val="1"/>
      <sheetId val="2"/>
      <sheetId val="3"/>
    </sheetIdMap>
  </header>
  <header guid="{8FA4466F-B656-4470-ABDE-1B8A21ED635C}" dateTime="2018-01-02T15:32:13" maxSheetId="4" userName="Natalija Vdobčenko" r:id="rId635" minRId="3442">
    <sheetIdMap count="3">
      <sheetId val="1"/>
      <sheetId val="2"/>
      <sheetId val="3"/>
    </sheetIdMap>
  </header>
  <header guid="{A3C4D146-65B8-4405-B3AB-2A2E55FD4199}" dateTime="2018-01-02T16:23:42" maxSheetId="4" userName="Jolanta Kalniņa" r:id="rId636" minRId="3443">
    <sheetIdMap count="3">
      <sheetId val="1"/>
      <sheetId val="2"/>
      <sheetId val="3"/>
    </sheetIdMap>
  </header>
  <header guid="{1F283418-4DC0-47E4-9B1C-CEEC89198799}" dateTime="2018-01-02T16:30:16" maxSheetId="4" userName="Natalija Vdobčenko" r:id="rId637">
    <sheetIdMap count="3">
      <sheetId val="1"/>
      <sheetId val="2"/>
      <sheetId val="3"/>
    </sheetIdMap>
  </header>
  <header guid="{47AD25B9-8416-4082-9B20-31CAF3AAA45B}" dateTime="2018-01-02T16:45:19" maxSheetId="4" userName="Jolanta Kalniņa" r:id="rId638" minRId="3446">
    <sheetIdMap count="3">
      <sheetId val="1"/>
      <sheetId val="2"/>
      <sheetId val="3"/>
    </sheetIdMap>
  </header>
  <header guid="{2169398E-BAC3-46DB-A178-3576721197C7}" dateTime="2018-01-02T16:47:03" maxSheetId="4" userName="Jolanta Kalniņa" r:id="rId639" minRId="3447">
    <sheetIdMap count="3">
      <sheetId val="1"/>
      <sheetId val="2"/>
      <sheetId val="3"/>
    </sheetIdMap>
  </header>
  <header guid="{FBFCAD9F-168A-4DF1-84C9-C5BFBB552F7E}" dateTime="2018-01-02T16:55:50" maxSheetId="4" userName="Jolanta Kalniņa" r:id="rId640" minRId="3449" maxRId="3451">
    <sheetIdMap count="3">
      <sheetId val="1"/>
      <sheetId val="2"/>
      <sheetId val="3"/>
    </sheetIdMap>
  </header>
  <header guid="{2779340C-EB3B-4444-818F-3467279650F6}" dateTime="2018-01-02T16:56:33" maxSheetId="4" userName="Jolanta Kalniņa" r:id="rId641">
    <sheetIdMap count="3">
      <sheetId val="1"/>
      <sheetId val="2"/>
      <sheetId val="3"/>
    </sheetIdMap>
  </header>
  <header guid="{2E0725DD-78ED-4DB3-B137-5DD06D922942}" dateTime="2018-01-02T17:00:21" maxSheetId="4" userName="Natalija Vdobčenko" r:id="rId642">
    <sheetIdMap count="3">
      <sheetId val="1"/>
      <sheetId val="2"/>
      <sheetId val="3"/>
    </sheetIdMap>
  </header>
  <header guid="{0153C6B7-ADED-4E0B-89EC-5084B3CAF226}" dateTime="2018-01-03T08:17:10" maxSheetId="4" userName="Natalija Vdobčenko" r:id="rId643">
    <sheetIdMap count="3">
      <sheetId val="1"/>
      <sheetId val="2"/>
      <sheetId val="3"/>
    </sheetIdMap>
  </header>
  <header guid="{DA1E54A3-7EC5-456E-BFE9-DA2E40A54D06}" dateTime="2018-01-03T08:26:05" maxSheetId="4" userName="Natalija Vdobčenko" r:id="rId644" minRId="3455">
    <sheetIdMap count="3">
      <sheetId val="1"/>
      <sheetId val="2"/>
      <sheetId val="3"/>
    </sheetIdMap>
  </header>
  <header guid="{E0B32900-D0DE-4216-9246-E8B68CE00AE0}" dateTime="2018-01-03T08:41:50" maxSheetId="4" userName="Natalija Vdobčenko" r:id="rId645" minRId="3457">
    <sheetIdMap count="3">
      <sheetId val="1"/>
      <sheetId val="2"/>
      <sheetId val="3"/>
    </sheetIdMap>
  </header>
  <header guid="{5E000D44-CD8D-451C-8E35-DE750158EDDE}" dateTime="2018-01-03T08:51:49" maxSheetId="4" userName="Natalija Vdobčenko" r:id="rId646">
    <sheetIdMap count="3">
      <sheetId val="1"/>
      <sheetId val="2"/>
      <sheetId val="3"/>
    </sheetIdMap>
  </header>
  <header guid="{22D7CEFD-167D-47E5-8E3A-13E646811A68}" dateTime="2018-01-03T11:45:20" maxSheetId="4" userName="Jolanta Kalniņa" r:id="rId647" minRId="3460">
    <sheetIdMap count="3">
      <sheetId val="1"/>
      <sheetId val="2"/>
      <sheetId val="3"/>
    </sheetIdMap>
  </header>
  <header guid="{1C1A63DA-FD1C-4ED9-A33B-33CC531686B6}" dateTime="2018-01-03T14:26:18" maxSheetId="4" userName="Jolanta Kalniņa" r:id="rId648" minRId="3462">
    <sheetIdMap count="3">
      <sheetId val="1"/>
      <sheetId val="2"/>
      <sheetId val="3"/>
    </sheetIdMap>
  </header>
  <header guid="{EB8C08F7-71B7-400E-9752-8105E052142F}" dateTime="2018-01-03T18:01:49" maxSheetId="4" userName="Jolanta Kalniņa" r:id="rId649">
    <sheetIdMap count="3">
      <sheetId val="1"/>
      <sheetId val="2"/>
      <sheetId val="3"/>
    </sheetIdMap>
  </header>
  <header guid="{C75498F8-9ED4-496E-BE9B-BACB380FF80D}" dateTime="2018-01-05T08:20:02" maxSheetId="4" userName="Natalija Vdobčenko" r:id="rId650" minRId="3465">
    <sheetIdMap count="3">
      <sheetId val="1"/>
      <sheetId val="2"/>
      <sheetId val="3"/>
    </sheetIdMap>
  </header>
  <header guid="{DFCDF725-1052-44DC-93B2-53CA92102591}" dateTime="2018-01-05T08:24:53" maxSheetId="4" userName="Jolanta Kalniņa" r:id="rId651" minRId="3467" maxRId="3468">
    <sheetIdMap count="3">
      <sheetId val="1"/>
      <sheetId val="2"/>
      <sheetId val="3"/>
    </sheetIdMap>
  </header>
  <header guid="{405739DE-DD70-4AC1-8F53-1ED7A05FFF7D}" dateTime="2018-01-05T08:27:37" maxSheetId="4" userName="Jolanta Kalniņa" r:id="rId652" minRId="3470" maxRId="3472">
    <sheetIdMap count="3">
      <sheetId val="1"/>
      <sheetId val="2"/>
      <sheetId val="3"/>
    </sheetIdMap>
  </header>
  <header guid="{B5D6E4F9-6D83-4947-BFFC-9A8056217CEF}" dateTime="2018-01-05T08:30:24" maxSheetId="4" userName="Jolanta Kalniņa" r:id="rId653" minRId="3474">
    <sheetIdMap count="3">
      <sheetId val="1"/>
      <sheetId val="2"/>
      <sheetId val="3"/>
    </sheetIdMap>
  </header>
  <header guid="{C0EB848C-5D77-4C2A-85EC-A2C8397384DC}" dateTime="2018-01-08T08:03:56" maxSheetId="4" userName="Natalija Vdobčenko" r:id="rId654">
    <sheetIdMap count="3">
      <sheetId val="1"/>
      <sheetId val="2"/>
      <sheetId val="3"/>
    </sheetIdMap>
  </header>
  <header guid="{5ED2D2FB-B184-41BD-AC88-F048F3C653D7}" dateTime="2018-01-08T11:26:40" maxSheetId="4" userName="Natalija Vdobčenko" r:id="rId655">
    <sheetIdMap count="3">
      <sheetId val="1"/>
      <sheetId val="2"/>
      <sheetId val="3"/>
    </sheetIdMap>
  </header>
  <header guid="{6EDC5732-7730-4A90-87A9-A564671238A8}" dateTime="2018-01-09T14:26:15" maxSheetId="4" userName="Natalija Vdobčenko" r:id="rId656">
    <sheetIdMap count="3">
      <sheetId val="1"/>
      <sheetId val="2"/>
      <sheetId val="3"/>
    </sheetIdMap>
  </header>
  <header guid="{89BEACBF-59CB-401A-B023-B4BD74FAEAF6}" dateTime="2018-01-09T14:28:02" maxSheetId="4" userName="Natalija Vdobčenko" r:id="rId657">
    <sheetIdMap count="3">
      <sheetId val="1"/>
      <sheetId val="2"/>
      <sheetId val="3"/>
    </sheetIdMap>
  </header>
  <header guid="{A09B7B09-A4F5-4BFC-A53A-20ED0DFB6E7E}" dateTime="2018-01-09T16:53:32" maxSheetId="4" userName="Natalija Vdobčenko" r:id="rId658" minRId="3479">
    <sheetIdMap count="3">
      <sheetId val="1"/>
      <sheetId val="2"/>
      <sheetId val="3"/>
    </sheetIdMap>
  </header>
  <header guid="{DE895BEB-484F-4977-978A-336EEA2588ED}" dateTime="2018-01-09T17:01:44" maxSheetId="4" userName="Natalija Vdobčenko" r:id="rId659">
    <sheetIdMap count="3">
      <sheetId val="1"/>
      <sheetId val="2"/>
      <sheetId val="3"/>
    </sheetIdMap>
  </header>
  <header guid="{AC34D801-3341-4F76-8056-7DF37A729019}" dateTime="2018-01-09T17:07:27" maxSheetId="4" userName="Natalija Vdobčenko" r:id="rId660">
    <sheetIdMap count="3">
      <sheetId val="1"/>
      <sheetId val="2"/>
      <sheetId val="3"/>
    </sheetIdMap>
  </header>
  <header guid="{4449DFD8-B636-4717-BD6C-4D046EECF23E}" dateTime="2018-01-09T17:13:19" maxSheetId="4" userName="Jolanta Kalniņa" r:id="rId661" minRId="3483" maxRId="3503">
    <sheetIdMap count="3">
      <sheetId val="1"/>
      <sheetId val="2"/>
      <sheetId val="3"/>
    </sheetIdMap>
  </header>
  <header guid="{4D9A06FF-BB49-4B51-A233-241233510369}" dateTime="2018-01-09T17:17:00" maxSheetId="4" userName="Jolanta Kalniņa" r:id="rId662" minRId="3505" maxRId="3514">
    <sheetIdMap count="3">
      <sheetId val="1"/>
      <sheetId val="2"/>
      <sheetId val="3"/>
    </sheetIdMap>
  </header>
  <header guid="{6C5FE5CA-2C52-489C-8835-5092A2FD7F4E}" dateTime="2018-01-09T17:18:40" maxSheetId="4" userName="Jolanta Kalniņa" r:id="rId663" minRId="3515" maxRId="3516">
    <sheetIdMap count="3">
      <sheetId val="1"/>
      <sheetId val="2"/>
      <sheetId val="3"/>
    </sheetIdMap>
  </header>
  <header guid="{E6770346-F6D6-4E95-B4C5-9FA71C73BA3F}" dateTime="2018-01-10T08:15:03" maxSheetId="4" userName="Natalija Vdobčenko" r:id="rId664">
    <sheetIdMap count="3">
      <sheetId val="1"/>
      <sheetId val="2"/>
      <sheetId val="3"/>
    </sheetIdMap>
  </header>
  <header guid="{567E1CE7-B656-428E-A740-3958C3AD92E2}" dateTime="2018-01-10T08:22:06" maxSheetId="4" userName="Natalija Vdobčenko" r:id="rId665" minRId="3518" maxRId="3521">
    <sheetIdMap count="3">
      <sheetId val="1"/>
      <sheetId val="2"/>
      <sheetId val="3"/>
    </sheetIdMap>
  </header>
  <header guid="{A85EE0A8-52C6-48EF-B90B-AD7A5E5695BA}" dateTime="2018-01-10T08:30:47" maxSheetId="4" userName="Natalija Vdobčenko" r:id="rId666" minRId="3523" maxRId="3528">
    <sheetIdMap count="3">
      <sheetId val="1"/>
      <sheetId val="2"/>
      <sheetId val="3"/>
    </sheetIdMap>
  </header>
  <header guid="{70C3D17C-B4F8-4F69-875B-D128480FF6E0}" dateTime="2018-01-10T08:34:10" maxSheetId="4" userName="Natalija Vdobčenko" r:id="rId667" minRId="3529">
    <sheetIdMap count="3">
      <sheetId val="1"/>
      <sheetId val="2"/>
      <sheetId val="3"/>
    </sheetIdMap>
  </header>
  <header guid="{978322D8-0F04-4A4C-87EC-7D3634EBB2EC}" dateTime="2018-01-10T08:40:20" maxSheetId="4" userName="Natalija Vdobčenko" r:id="rId668" minRId="3530">
    <sheetIdMap count="3">
      <sheetId val="1"/>
      <sheetId val="2"/>
      <sheetId val="3"/>
    </sheetIdMap>
  </header>
  <header guid="{E6BA8BC9-4991-4B8E-914F-C41720266CD2}" dateTime="2018-01-10T08:54:47" maxSheetId="4" userName="Natalija Vdobčenko" r:id="rId669" minRId="3531">
    <sheetIdMap count="3">
      <sheetId val="1"/>
      <sheetId val="2"/>
      <sheetId val="3"/>
    </sheetIdMap>
  </header>
  <header guid="{76038596-F942-4D42-A222-EEA815EDCE16}" dateTime="2018-01-10T08:58:16" maxSheetId="4" userName="Natalija Vdobčenko" r:id="rId670" minRId="3532">
    <sheetIdMap count="3">
      <sheetId val="1"/>
      <sheetId val="2"/>
      <sheetId val="3"/>
    </sheetIdMap>
  </header>
  <header guid="{E994116D-8D4E-4961-83FD-86173A679DA7}" dateTime="2018-01-10T09:01:07" maxSheetId="4" userName="Natalija Vdobčenko" r:id="rId671" minRId="3534" maxRId="3535">
    <sheetIdMap count="3">
      <sheetId val="1"/>
      <sheetId val="2"/>
      <sheetId val="3"/>
    </sheetIdMap>
  </header>
  <header guid="{46C160F1-F826-4DE4-9B5A-F147D203246B}" dateTime="2018-01-10T09:02:54" maxSheetId="4" userName="Natalija Vdobčenko" r:id="rId672" minRId="3536" maxRId="3537">
    <sheetIdMap count="3">
      <sheetId val="1"/>
      <sheetId val="2"/>
      <sheetId val="3"/>
    </sheetIdMap>
  </header>
  <header guid="{1A612526-6552-4593-B1AE-920CCEF5BD8B}" dateTime="2018-01-10T09:06:46" maxSheetId="4" userName="Natalija Vdobčenko" r:id="rId673" minRId="3538" maxRId="3541">
    <sheetIdMap count="3">
      <sheetId val="1"/>
      <sheetId val="2"/>
      <sheetId val="3"/>
    </sheetIdMap>
  </header>
  <header guid="{0E7BB320-2FEE-4A10-A704-8C53ED7F86C8}" dateTime="2018-01-10T09:09:16" maxSheetId="4" userName="Natalija Vdobčenko" r:id="rId674" minRId="3542" maxRId="3545">
    <sheetIdMap count="3">
      <sheetId val="1"/>
      <sheetId val="2"/>
      <sheetId val="3"/>
    </sheetIdMap>
  </header>
  <header guid="{4342B626-4A92-4503-9EE1-437B3E239FE9}" dateTime="2018-01-10T09:12:42" maxSheetId="4" userName="Natalija Vdobčenko" r:id="rId675" minRId="3546" maxRId="3550">
    <sheetIdMap count="3">
      <sheetId val="1"/>
      <sheetId val="2"/>
      <sheetId val="3"/>
    </sheetIdMap>
  </header>
  <header guid="{40FB4CF3-989C-438F-8728-CECD16F4CAB1}" dateTime="2018-01-10T09:39:27" maxSheetId="4" userName="Natalija Vdobčenko" r:id="rId676" minRId="3551" maxRId="3555">
    <sheetIdMap count="3">
      <sheetId val="1"/>
      <sheetId val="2"/>
      <sheetId val="3"/>
    </sheetIdMap>
  </header>
  <header guid="{BE76A238-3B20-4B46-9B27-11DB49D68559}" dateTime="2018-01-10T09:40:11" maxSheetId="4" userName="Natalija Vdobčenko" r:id="rId677" minRId="3556" maxRId="3558">
    <sheetIdMap count="3">
      <sheetId val="1"/>
      <sheetId val="2"/>
      <sheetId val="3"/>
    </sheetIdMap>
  </header>
  <header guid="{1C6F2A83-4DC4-4F6D-B7D0-FA40BC58538B}" dateTime="2018-01-10T09:42:31" maxSheetId="4" userName="Natalija Vdobčenko" r:id="rId678" minRId="3559" maxRId="3560">
    <sheetIdMap count="3">
      <sheetId val="1"/>
      <sheetId val="2"/>
      <sheetId val="3"/>
    </sheetIdMap>
  </header>
  <header guid="{967C5442-6318-405C-8156-C1FCE20A66F5}" dateTime="2018-01-10T09:45:30" maxSheetId="4" userName="Natalija Vdobčenko" r:id="rId679" minRId="3561" maxRId="3564">
    <sheetIdMap count="3">
      <sheetId val="1"/>
      <sheetId val="2"/>
      <sheetId val="3"/>
    </sheetIdMap>
  </header>
  <header guid="{7A3CC443-70C0-4133-AA04-B55D487CF747}" dateTime="2018-01-10T10:08:35" maxSheetId="4" userName="Natalija Vdobčenko" r:id="rId680" minRId="3565" maxRId="3566">
    <sheetIdMap count="3">
      <sheetId val="1"/>
      <sheetId val="2"/>
      <sheetId val="3"/>
    </sheetIdMap>
  </header>
  <header guid="{7DA7FC92-5654-4F14-9075-56A9264A8421}" dateTime="2018-01-10T10:08:56" maxSheetId="4" userName="Natalija Vdobčenko" r:id="rId681" minRId="3567">
    <sheetIdMap count="3">
      <sheetId val="1"/>
      <sheetId val="2"/>
      <sheetId val="3"/>
    </sheetIdMap>
  </header>
  <header guid="{35912FB5-22BF-438A-9777-44188251B1BA}" dateTime="2018-01-10T10:39:53" maxSheetId="4" userName="Natalija Vdobčenko" r:id="rId682" minRId="3568">
    <sheetIdMap count="3">
      <sheetId val="1"/>
      <sheetId val="2"/>
      <sheetId val="3"/>
    </sheetIdMap>
  </header>
  <header guid="{0E7BE497-4B6C-489F-BCBC-30270BFE90D3}" dateTime="2018-01-10T10:48:46" maxSheetId="4" userName="Natalija Vdobčenko" r:id="rId683" minRId="3570">
    <sheetIdMap count="3">
      <sheetId val="1"/>
      <sheetId val="2"/>
      <sheetId val="3"/>
    </sheetIdMap>
  </header>
  <header guid="{6A0A49A3-1A64-40A6-B62C-6AF9E70C35DB}" dateTime="2018-01-10T10:54:26" maxSheetId="4" userName="Natalija Vdobčenko" r:id="rId684">
    <sheetIdMap count="3">
      <sheetId val="1"/>
      <sheetId val="2"/>
      <sheetId val="3"/>
    </sheetIdMap>
  </header>
  <header guid="{A22CA44B-2FD6-4896-9106-47D46532D9CA}" dateTime="2018-01-10T10:58:20" maxSheetId="4" userName="Natalija Vdobčenko" r:id="rId685">
    <sheetIdMap count="3">
      <sheetId val="1"/>
      <sheetId val="2"/>
      <sheetId val="3"/>
    </sheetIdMap>
  </header>
  <header guid="{51CEDE0B-2D65-474A-8AE5-BC47077ED37E}" dateTime="2018-01-10T11:03:25" maxSheetId="4" userName="Natalija Vdobčenko" r:id="rId686" minRId="3573" maxRId="3574">
    <sheetIdMap count="3">
      <sheetId val="1"/>
      <sheetId val="2"/>
      <sheetId val="3"/>
    </sheetIdMap>
  </header>
  <header guid="{E910EE56-EA44-48BA-8C68-1AC97AF875CD}" dateTime="2018-01-10T11:30:44" maxSheetId="4" userName="Natalija Vdobčenko" r:id="rId687">
    <sheetIdMap count="3">
      <sheetId val="1"/>
      <sheetId val="2"/>
      <sheetId val="3"/>
    </sheetIdMap>
  </header>
  <header guid="{1DF0F38B-E93C-44B9-B647-8E779BAB8DDD}" dateTime="2018-01-10T11:59:11" maxSheetId="4" userName="Natalija Vdobčenko" r:id="rId688" minRId="3577" maxRId="3580">
    <sheetIdMap count="3">
      <sheetId val="1"/>
      <sheetId val="2"/>
      <sheetId val="3"/>
    </sheetIdMap>
  </header>
  <header guid="{9CD902EB-832C-4AAB-BFCA-64CA11A5E0FB}" dateTime="2018-01-10T12:17:41" maxSheetId="4" userName="Natalija Vdobčenko" r:id="rId689" minRId="3582" maxRId="3597">
    <sheetIdMap count="3">
      <sheetId val="1"/>
      <sheetId val="2"/>
      <sheetId val="3"/>
    </sheetIdMap>
  </header>
  <header guid="{1A691638-D007-4A8F-A46B-22D7E7775F51}" dateTime="2018-01-10T12:25:08" maxSheetId="4" userName="Natalija Vdobčenko" r:id="rId690" minRId="3599" maxRId="3616">
    <sheetIdMap count="3">
      <sheetId val="1"/>
      <sheetId val="2"/>
      <sheetId val="3"/>
    </sheetIdMap>
  </header>
  <header guid="{13A4859F-171B-4DFC-9E65-1BEA98A240D0}" dateTime="2018-01-10T12:30:51" maxSheetId="4" userName="Natalija Vdobčenko" r:id="rId691" minRId="3617" maxRId="3626">
    <sheetIdMap count="3">
      <sheetId val="1"/>
      <sheetId val="2"/>
      <sheetId val="3"/>
    </sheetIdMap>
  </header>
  <header guid="{552A2687-22D5-4F1E-99A5-A942425E3A4B}" dateTime="2018-01-10T12:31:06" maxSheetId="4" userName="Natalija Vdobčenko" r:id="rId692" minRId="3627">
    <sheetIdMap count="3">
      <sheetId val="1"/>
      <sheetId val="2"/>
      <sheetId val="3"/>
    </sheetIdMap>
  </header>
  <header guid="{5A02983C-CB70-4E0C-B418-A956AD61ED3A}" dateTime="2018-01-10T12:35:23" maxSheetId="4" userName="Natalija Vdobčenko" r:id="rId693" minRId="3628" maxRId="3632">
    <sheetIdMap count="3">
      <sheetId val="1"/>
      <sheetId val="2"/>
      <sheetId val="3"/>
    </sheetIdMap>
  </header>
  <header guid="{93F1BEC6-8F76-4296-B3DC-60EF5A7ED59C}" dateTime="2018-01-10T12:38:18" maxSheetId="4" userName="Natalija Vdobčenko" r:id="rId694" minRId="3633" maxRId="3634">
    <sheetIdMap count="3">
      <sheetId val="1"/>
      <sheetId val="2"/>
      <sheetId val="3"/>
    </sheetIdMap>
  </header>
  <header guid="{86058451-67BE-42A9-87E6-35CBCB19B239}" dateTime="2018-01-10T12:40:50" maxSheetId="4" userName="Natalija Vdobčenko" r:id="rId695" minRId="3635" maxRId="3644">
    <sheetIdMap count="3">
      <sheetId val="1"/>
      <sheetId val="2"/>
      <sheetId val="3"/>
    </sheetIdMap>
  </header>
  <header guid="{9E3FEE1C-4161-4DCC-ADD9-AA510CDCBB8D}" dateTime="2018-01-10T12:43:40" maxSheetId="4" userName="Natalija Vdobčenko" r:id="rId696" minRId="3645" maxRId="3646">
    <sheetIdMap count="3">
      <sheetId val="1"/>
      <sheetId val="2"/>
      <sheetId val="3"/>
    </sheetIdMap>
  </header>
  <header guid="{F728E037-9EBB-4B96-A942-626DCF9AF56C}" dateTime="2018-01-10T13:14:16" maxSheetId="4" userName="Natalija Vdobčenko" r:id="rId697" minRId="3647" maxRId="3655">
    <sheetIdMap count="3">
      <sheetId val="1"/>
      <sheetId val="2"/>
      <sheetId val="3"/>
    </sheetIdMap>
  </header>
  <header guid="{7DD59BA0-2436-4311-8A1B-F6DCD9EBD09E}" dateTime="2018-01-10T13:34:40" maxSheetId="4" userName="Natalija Vdobčenko" r:id="rId698" minRId="3656" maxRId="3708">
    <sheetIdMap count="3">
      <sheetId val="1"/>
      <sheetId val="2"/>
      <sheetId val="3"/>
    </sheetIdMap>
  </header>
  <header guid="{A1F917F8-8D4A-4BC4-9BB4-AE10B766B39D}" dateTime="2018-01-10T13:36:37" maxSheetId="4" userName="Natalija Vdobčenko" r:id="rId699" minRId="3709">
    <sheetIdMap count="3">
      <sheetId val="1"/>
      <sheetId val="2"/>
      <sheetId val="3"/>
    </sheetIdMap>
  </header>
  <header guid="{3CE8A02E-133B-45EE-802F-4AE0996242BD}" dateTime="2018-01-10T13:58:31" maxSheetId="4" userName="Natalija Vdobčenko" r:id="rId700" minRId="3710" maxRId="3730">
    <sheetIdMap count="3">
      <sheetId val="1"/>
      <sheetId val="2"/>
      <sheetId val="3"/>
    </sheetIdMap>
  </header>
  <header guid="{6010F7D8-0B32-4C74-819C-9267120C6969}" dateTime="2018-01-10T13:58:46" maxSheetId="4" userName="Natalija Vdobčenko" r:id="rId701">
    <sheetIdMap count="3">
      <sheetId val="1"/>
      <sheetId val="2"/>
      <sheetId val="3"/>
    </sheetIdMap>
  </header>
  <header guid="{EE19B62A-BA3D-4618-B984-F2475F6F4956}" dateTime="2018-01-10T14:02:45" maxSheetId="4" userName="Natalija Vdobčenko" r:id="rId702" minRId="3731" maxRId="3747">
    <sheetIdMap count="3">
      <sheetId val="1"/>
      <sheetId val="2"/>
      <sheetId val="3"/>
    </sheetIdMap>
  </header>
  <header guid="{CCED4FCD-333E-407E-9104-4E4191CC2478}" dateTime="2018-01-10T14:13:15" maxSheetId="4" userName="Natalija Vdobčenko" r:id="rId703" minRId="3748">
    <sheetIdMap count="3">
      <sheetId val="1"/>
      <sheetId val="2"/>
      <sheetId val="3"/>
    </sheetIdMap>
  </header>
  <header guid="{3667C3CD-D694-47C9-99EA-A290DE9041BC}" dateTime="2018-01-10T14:20:56" maxSheetId="4" userName="Natalija Vdobčenko" r:id="rId704" minRId="3749" maxRId="3750">
    <sheetIdMap count="3">
      <sheetId val="1"/>
      <sheetId val="2"/>
      <sheetId val="3"/>
    </sheetIdMap>
  </header>
  <header guid="{A785005D-88CF-42AB-967D-01B62A0529EF}" dateTime="2018-01-10T14:28:49" maxSheetId="4" userName="Natalija Vdobčenko" r:id="rId705">
    <sheetIdMap count="3">
      <sheetId val="1"/>
      <sheetId val="2"/>
      <sheetId val="3"/>
    </sheetIdMap>
  </header>
  <header guid="{DF188543-069A-4402-9769-3321949A6123}" dateTime="2018-01-10T14:44:40" maxSheetId="4" userName="Natalija Vdobčenko" r:id="rId706">
    <sheetIdMap count="3">
      <sheetId val="1"/>
      <sheetId val="2"/>
      <sheetId val="3"/>
    </sheetIdMap>
  </header>
  <header guid="{C77700A8-D880-43F2-B33D-F343B82AA749}" dateTime="2018-01-10T14:48:26" maxSheetId="4" userName="Natalija Vdobčenko" r:id="rId707" minRId="3753" maxRId="3755">
    <sheetIdMap count="3">
      <sheetId val="1"/>
      <sheetId val="2"/>
      <sheetId val="3"/>
    </sheetIdMap>
  </header>
  <header guid="{FE7CCE94-3D1F-49D6-BCAF-08088A3D3F94}" dateTime="2018-01-10T14:58:17" maxSheetId="4" userName="Jolanta Kalniņa" r:id="rId708" minRId="3757" maxRId="3772">
    <sheetIdMap count="3">
      <sheetId val="1"/>
      <sheetId val="2"/>
      <sheetId val="3"/>
    </sheetIdMap>
  </header>
  <header guid="{A0FA3446-F04F-4E14-B815-CEC33075E0CB}" dateTime="2018-01-10T15:01:21" maxSheetId="4" userName="Jolanta Kalniņa" r:id="rId709" minRId="3774">
    <sheetIdMap count="3">
      <sheetId val="1"/>
      <sheetId val="2"/>
      <sheetId val="3"/>
    </sheetIdMap>
  </header>
  <header guid="{59B8D392-8069-441E-964B-2359D57B1DC6}" dateTime="2018-01-10T16:46:18" maxSheetId="4" userName="Jolanta Kalniņa" r:id="rId710" minRId="3775" maxRId="3776">
    <sheetIdMap count="3">
      <sheetId val="1"/>
      <sheetId val="2"/>
      <sheetId val="3"/>
    </sheetIdMap>
  </header>
  <header guid="{EEFE1BFD-B65D-46F9-A14B-802BCEC15C43}" dateTime="2018-01-10T17:10:56" maxSheetId="4" userName="Jolanta Kalniņa" r:id="rId711" minRId="3778" maxRId="3783">
    <sheetIdMap count="3">
      <sheetId val="1"/>
      <sheetId val="2"/>
      <sheetId val="3"/>
    </sheetIdMap>
  </header>
  <header guid="{90A098AF-E0A5-4C34-A5B3-A12DEC390F39}" dateTime="2018-01-10T17:18:43" maxSheetId="4" userName="Jolanta Kalniņa" r:id="rId712" minRId="3784" maxRId="3787">
    <sheetIdMap count="3">
      <sheetId val="1"/>
      <sheetId val="2"/>
      <sheetId val="3"/>
    </sheetIdMap>
  </header>
  <header guid="{CA690DCB-7BD9-44C0-93B8-DE8DF8353039}" dateTime="2018-01-10T17:34:41" maxSheetId="4" userName="Jolanta Kalniņa" r:id="rId713" minRId="3788">
    <sheetIdMap count="3">
      <sheetId val="1"/>
      <sheetId val="2"/>
      <sheetId val="3"/>
    </sheetIdMap>
  </header>
  <header guid="{346D188D-6854-4210-8417-5EEA8D4B6F1E}" dateTime="2018-01-10T17:36:18" maxSheetId="4" userName="Jolanta Kalniņa" r:id="rId714" minRId="3789">
    <sheetIdMap count="3">
      <sheetId val="1"/>
      <sheetId val="2"/>
      <sheetId val="3"/>
    </sheetIdMap>
  </header>
  <header guid="{AFF3AD41-3035-4977-A0F2-753135FE7106}" dateTime="2018-01-10T17:43:48" maxSheetId="4" userName="Jolanta Kalniņa" r:id="rId715" minRId="3790" maxRId="3812">
    <sheetIdMap count="3">
      <sheetId val="1"/>
      <sheetId val="2"/>
      <sheetId val="3"/>
    </sheetIdMap>
  </header>
  <header guid="{0E7098D4-FD10-4680-B006-5D9E7D5E59F2}" dateTime="2018-01-10T17:45:11" maxSheetId="4" userName="Jolanta Kalniņa" r:id="rId716" minRId="3814">
    <sheetIdMap count="3">
      <sheetId val="1"/>
      <sheetId val="2"/>
      <sheetId val="3"/>
    </sheetIdMap>
  </header>
  <header guid="{A2EEAD5B-549A-439D-95BA-5B61C9D575D6}" dateTime="2018-01-11T08:00:19" maxSheetId="4" userName="Natalija Vdobčenko" r:id="rId717">
    <sheetIdMap count="3">
      <sheetId val="1"/>
      <sheetId val="2"/>
      <sheetId val="3"/>
    </sheetIdMap>
  </header>
  <header guid="{6EF1B68B-D00D-4BC6-8DC3-244C6BA76CF3}" dateTime="2018-01-11T08:24:32" maxSheetId="4" userName="Jolanta Kalniņa" r:id="rId718">
    <sheetIdMap count="3">
      <sheetId val="1"/>
      <sheetId val="2"/>
      <sheetId val="3"/>
    </sheetIdMap>
  </header>
  <header guid="{E9BD404F-9F24-4E24-9E95-2DC081F10BE4}" dateTime="2018-01-11T08:59:41" maxSheetId="4" userName="Natalija Vdobčenko" r:id="rId719" minRId="3817" maxRId="3820">
    <sheetIdMap count="3">
      <sheetId val="1"/>
      <sheetId val="2"/>
      <sheetId val="3"/>
    </sheetIdMap>
  </header>
  <header guid="{14F8D4ED-73AB-48B8-B284-5DDDED1775D8}" dateTime="2018-01-11T09:07:19" maxSheetId="4" userName="Natalija Vdobčenko" r:id="rId720" minRId="3822">
    <sheetIdMap count="3">
      <sheetId val="1"/>
      <sheetId val="2"/>
      <sheetId val="3"/>
    </sheetIdMap>
  </header>
  <header guid="{37F5CB36-4CE9-45EA-9D87-CE69FFD503FA}" dateTime="2018-01-11T09:14:17" maxSheetId="4" userName="Natalija Vdobčenko" r:id="rId721" minRId="3823" maxRId="3826">
    <sheetIdMap count="3">
      <sheetId val="1"/>
      <sheetId val="2"/>
      <sheetId val="3"/>
    </sheetIdMap>
  </header>
  <header guid="{4DC9221C-8A59-4B05-9219-14273E3159C9}" dateTime="2018-01-11T09:15:35" maxSheetId="4" userName="Natalija Vdobčenko" r:id="rId722" minRId="3827" maxRId="3833">
    <sheetIdMap count="3">
      <sheetId val="1"/>
      <sheetId val="2"/>
      <sheetId val="3"/>
    </sheetIdMap>
  </header>
  <header guid="{A6678A12-1549-4F58-A5AE-A5963E88252E}" dateTime="2018-01-11T09:17:27" maxSheetId="4" userName="Natalija Vdobčenko" r:id="rId723" minRId="3834">
    <sheetIdMap count="3">
      <sheetId val="1"/>
      <sheetId val="2"/>
      <sheetId val="3"/>
    </sheetIdMap>
  </header>
  <header guid="{4CF88816-825D-42A1-839A-A2438F802FD6}" dateTime="2018-01-11T09:27:23" maxSheetId="4" userName="Natalija Vdobčenko" r:id="rId724" minRId="3835" maxRId="3839">
    <sheetIdMap count="3">
      <sheetId val="1"/>
      <sheetId val="2"/>
      <sheetId val="3"/>
    </sheetIdMap>
  </header>
  <header guid="{7F6C3B4A-F72E-4E78-8D8A-A21FF8AC2FF1}" dateTime="2018-01-11T09:50:14" maxSheetId="4" userName="Jolanta Kalniņa" r:id="rId725" minRId="3840" maxRId="3841">
    <sheetIdMap count="3">
      <sheetId val="1"/>
      <sheetId val="2"/>
      <sheetId val="3"/>
    </sheetIdMap>
  </header>
  <header guid="{0332145B-AC47-4BEE-B33B-001263DB5C83}" dateTime="2018-01-11T09:58:32" maxSheetId="4" userName="Jolanta Kalniņa" r:id="rId726" minRId="3842" maxRId="3916">
    <sheetIdMap count="3">
      <sheetId val="1"/>
      <sheetId val="2"/>
      <sheetId val="3"/>
    </sheetIdMap>
  </header>
  <header guid="{23B3AE80-0E74-488D-8510-B1C0ACB888FB}" dateTime="2018-01-11T10:01:43" maxSheetId="4" userName="Jolanta Kalniņa" r:id="rId727" minRId="3918" maxRId="3925">
    <sheetIdMap count="3">
      <sheetId val="1"/>
      <sheetId val="2"/>
      <sheetId val="3"/>
    </sheetIdMap>
  </header>
  <header guid="{06C01118-EFBE-499B-957E-1F60129D8CA9}" dateTime="2018-01-11T10:22:37" maxSheetId="4" userName="Natalija Vdobčenko" r:id="rId728">
    <sheetIdMap count="3">
      <sheetId val="1"/>
      <sheetId val="2"/>
      <sheetId val="3"/>
    </sheetIdMap>
  </header>
  <header guid="{BB134B8B-18BA-4A27-B979-CC6B853FD4B8}" dateTime="2018-01-11T13:28:15" maxSheetId="4" userName="Jolanta Kalniņa" r:id="rId729" minRId="3927" maxRId="3976">
    <sheetIdMap count="3">
      <sheetId val="1"/>
      <sheetId val="2"/>
      <sheetId val="3"/>
    </sheetIdMap>
  </header>
  <header guid="{9B986573-AC8D-40C3-9436-8E8F961BCD32}" dateTime="2018-01-11T13:29:01" maxSheetId="4" userName="Jolanta Kalniņa" r:id="rId730" minRId="3978" maxRId="3979">
    <sheetIdMap count="3">
      <sheetId val="1"/>
      <sheetId val="2"/>
      <sheetId val="3"/>
    </sheetIdMap>
  </header>
  <header guid="{EAC71623-BD56-4C56-8A02-EA6A6CBBAFB7}" dateTime="2018-01-11T13:38:57" maxSheetId="4" userName="Jolanta Kalniņa" r:id="rId731" minRId="3981">
    <sheetIdMap count="3">
      <sheetId val="1"/>
      <sheetId val="2"/>
      <sheetId val="3"/>
    </sheetIdMap>
  </header>
  <header guid="{E5B35FC7-F189-46A3-8E98-285A4B2EB503}" dateTime="2018-01-11T14:22:50" maxSheetId="4" userName="Natalija Vdobčenko" r:id="rId732">
    <sheetIdMap count="3">
      <sheetId val="1"/>
      <sheetId val="2"/>
      <sheetId val="3"/>
    </sheetIdMap>
  </header>
  <header guid="{C3ACCB7B-AC55-4CEB-9074-2AF6B3129457}" dateTime="2018-01-11T14:39:21" maxSheetId="4" userName="Jolanta Kalniņa" r:id="rId733" minRId="3984" maxRId="3987">
    <sheetIdMap count="3">
      <sheetId val="1"/>
      <sheetId val="2"/>
      <sheetId val="3"/>
    </sheetIdMap>
  </header>
  <header guid="{90D74C03-3805-428E-B2D3-FBBA13EF78A9}" dateTime="2018-01-11T14:49:37" maxSheetId="4" userName="Jolanta Kalniņa" r:id="rId734" minRId="3988" maxRId="3989">
    <sheetIdMap count="3">
      <sheetId val="1"/>
      <sheetId val="2"/>
      <sheetId val="3"/>
    </sheetIdMap>
  </header>
  <header guid="{9B761923-3543-4212-B7EA-4FDC1C972739}" dateTime="2018-01-11T14:53:02" maxSheetId="4" userName="Jolanta Kalniņa" r:id="rId735" minRId="3990">
    <sheetIdMap count="3">
      <sheetId val="1"/>
      <sheetId val="2"/>
      <sheetId val="3"/>
    </sheetIdMap>
  </header>
  <header guid="{085C3ABB-AD2C-443A-8260-DFA783E850A3}" dateTime="2018-01-11T14:54:02" maxSheetId="4" userName="Natalija Vdobčenko" r:id="rId736">
    <sheetIdMap count="3">
      <sheetId val="1"/>
      <sheetId val="2"/>
      <sheetId val="3"/>
    </sheetIdMap>
  </header>
  <header guid="{8344E621-63D3-4C96-BCF8-6F6EE4B8FE23}" dateTime="2018-01-11T16:07:20" maxSheetId="4" userName="Jolanta Kalniņa" r:id="rId737" minRId="3992" maxRId="3994">
    <sheetIdMap count="3">
      <sheetId val="1"/>
      <sheetId val="2"/>
      <sheetId val="3"/>
    </sheetIdMap>
  </header>
  <header guid="{97CFD010-6CDD-49A5-A825-AA133A70860D}" dateTime="2018-01-11T16:07:47" maxSheetId="4" userName="Jolanta Kalniņa" r:id="rId738">
    <sheetIdMap count="3">
      <sheetId val="1"/>
      <sheetId val="2"/>
      <sheetId val="3"/>
    </sheetIdMap>
  </header>
  <header guid="{B00AC745-5630-4770-8743-0F0DF1BB2BA4}" dateTime="2018-01-11T16:08:19" maxSheetId="4" userName="Jolanta Kalniņa" r:id="rId739">
    <sheetIdMap count="3">
      <sheetId val="1"/>
      <sheetId val="2"/>
      <sheetId val="3"/>
    </sheetIdMap>
  </header>
  <header guid="{59044593-7F9E-436D-9AE5-407854AC7F30}" dateTime="2018-01-11T16:47:38" maxSheetId="4" userName="Natalija Vdobčenko" r:id="rId740">
    <sheetIdMap count="3">
      <sheetId val="1"/>
      <sheetId val="2"/>
      <sheetId val="3"/>
    </sheetIdMap>
  </header>
  <header guid="{38FDEB0C-2684-4957-846F-6BF471634F8D}" dateTime="2018-01-11T16:51:14" maxSheetId="4" userName="Natalija Vdobčenko" r:id="rId741">
    <sheetIdMap count="3">
      <sheetId val="1"/>
      <sheetId val="2"/>
      <sheetId val="3"/>
    </sheetIdMap>
  </header>
  <header guid="{3C21439B-D997-431F-8AC8-068DD70D7756}" dateTime="2018-01-11T16:53:32" maxSheetId="4" userName="Natalija Vdobčenko" r:id="rId742">
    <sheetIdMap count="3">
      <sheetId val="1"/>
      <sheetId val="2"/>
      <sheetId val="3"/>
    </sheetIdMap>
  </header>
  <header guid="{4C05260C-BF82-4270-9CE2-67ED8C348EBA}" dateTime="2018-01-12T08:26:13" maxSheetId="4" userName="Natalija Vdobčenko" r:id="rId743">
    <sheetIdMap count="3">
      <sheetId val="1"/>
      <sheetId val="2"/>
      <sheetId val="3"/>
    </sheetIdMap>
  </header>
  <header guid="{3BDC8142-F1B2-47F9-8CA8-16841DE5658C}" dateTime="2018-01-15T11:03:00" maxSheetId="4" userName="Jolanta Kalniņa" r:id="rId744" minRId="4001" maxRId="4002">
    <sheetIdMap count="3">
      <sheetId val="1"/>
      <sheetId val="2"/>
      <sheetId val="3"/>
    </sheetIdMap>
  </header>
  <header guid="{B9DDCA6A-AD1B-447A-978D-B7982FFA8B0D}" dateTime="2018-01-15T11:19:19" maxSheetId="4" userName="Jolanta Kalniņa" r:id="rId745" minRId="4004" maxRId="4016">
    <sheetIdMap count="3">
      <sheetId val="1"/>
      <sheetId val="2"/>
      <sheetId val="3"/>
    </sheetIdMap>
  </header>
  <header guid="{0FF2ED90-F572-400E-9855-E77DFB3D1D46}" dateTime="2018-01-15T11:19:44" maxSheetId="4" userName="Jolanta Kalniņa" r:id="rId746">
    <sheetIdMap count="3">
      <sheetId val="1"/>
      <sheetId val="2"/>
      <sheetId val="3"/>
    </sheetIdMap>
  </header>
  <header guid="{BD03B4A9-2E9A-45DE-98FB-BDEDC30E297E}" dateTime="2018-01-15T11:21:16" maxSheetId="4" userName="Jolanta Kalniņa" r:id="rId747" minRId="4018">
    <sheetIdMap count="3">
      <sheetId val="1"/>
      <sheetId val="2"/>
      <sheetId val="3"/>
    </sheetIdMap>
  </header>
  <header guid="{ECD76EBC-B940-4BBC-A18F-F3B288C338FD}" dateTime="2018-01-15T11:23:50" maxSheetId="4" userName="Jolanta Kalniņa" r:id="rId748" minRId="4019" maxRId="4020">
    <sheetIdMap count="3">
      <sheetId val="1"/>
      <sheetId val="2"/>
      <sheetId val="3"/>
    </sheetIdMap>
  </header>
  <header guid="{93D8F5F7-7FDE-4B70-9058-2E6806386463}" dateTime="2018-01-15T15:04:41" maxSheetId="4" userName="Natalija Vdobčenko" r:id="rId749">
    <sheetIdMap count="3">
      <sheetId val="1"/>
      <sheetId val="2"/>
      <sheetId val="3"/>
    </sheetIdMap>
  </header>
  <header guid="{10B65458-12C8-4EFD-92D4-03A639104D4E}" dateTime="2018-01-15T15:45:32" maxSheetId="4" userName="Jolanta Kalniņa" r:id="rId750" minRId="4023" maxRId="4024">
    <sheetIdMap count="3">
      <sheetId val="1"/>
      <sheetId val="2"/>
      <sheetId val="3"/>
    </sheetIdMap>
  </header>
  <header guid="{2279F714-CEB3-4C28-86F8-8D766A95980D}" dateTime="2018-01-15T15:46:57" maxSheetId="4" userName="Natalija Vdobčenko" r:id="rId751">
    <sheetIdMap count="3">
      <sheetId val="1"/>
      <sheetId val="2"/>
      <sheetId val="3"/>
    </sheetIdMap>
  </header>
  <header guid="{05F8D6BF-F474-42F0-A044-AD171828A8FC}" dateTime="2018-01-16T11:48:49" maxSheetId="4" userName="Jolanta Kalniņa" r:id="rId752">
    <sheetIdMap count="3">
      <sheetId val="1"/>
      <sheetId val="2"/>
      <sheetId val="3"/>
    </sheetIdMap>
  </header>
  <header guid="{7B660178-F0FA-4C27-A39A-286B838EA51A}" dateTime="2018-01-18T09:53:45" maxSheetId="4" userName="Natalija Vdobčenko" r:id="rId753">
    <sheetIdMap count="3">
      <sheetId val="1"/>
      <sheetId val="2"/>
      <sheetId val="3"/>
    </sheetIdMap>
  </header>
  <header guid="{E04F412E-34CC-46C5-A8C9-29C7E18DADA5}" dateTime="2018-01-18T10:45:40" maxSheetId="4" userName="Jolanta Kalniņa" r:id="rId754" minRId="4029" maxRId="4031">
    <sheetIdMap count="3">
      <sheetId val="1"/>
      <sheetId val="2"/>
      <sheetId val="3"/>
    </sheetIdMap>
  </header>
  <header guid="{A7D6512B-3FD8-4DBF-AC31-C7D62DEFEFA0}" dateTime="2018-01-18T10:49:50" maxSheetId="4" userName="Jolanta Kalniņa" r:id="rId755">
    <sheetIdMap count="3">
      <sheetId val="1"/>
      <sheetId val="2"/>
      <sheetId val="3"/>
    </sheetIdMap>
  </header>
  <header guid="{91483C02-3F23-4720-BF7B-F4A6AF54878F}" dateTime="2018-01-18T11:13:34" maxSheetId="4" userName="Natalija Vdobčenko" r:id="rId756">
    <sheetIdMap count="3">
      <sheetId val="1"/>
      <sheetId val="2"/>
      <sheetId val="3"/>
    </sheetIdMap>
  </header>
  <header guid="{E64E179E-F137-4594-92B3-ABB2FA86D88A}" dateTime="2018-01-18T13:53:13" maxSheetId="4" userName="Jolanta Kalniņa" r:id="rId757" minRId="4035">
    <sheetIdMap count="3">
      <sheetId val="1"/>
      <sheetId val="2"/>
      <sheetId val="3"/>
    </sheetIdMap>
  </header>
  <header guid="{BFEE7EED-CBEC-4144-9329-4374E32F9A42}" dateTime="2018-01-18T13:53:37" maxSheetId="4" userName="Jolanta Kalniņa" r:id="rId758">
    <sheetIdMap count="3">
      <sheetId val="1"/>
      <sheetId val="2"/>
      <sheetId val="3"/>
    </sheetIdMap>
  </header>
  <header guid="{B137C81A-8B86-4C3B-8ECF-6009B9CB7AC7}" dateTime="2018-01-18T14:01:22" maxSheetId="4" userName="Jolanta Kalniņa" r:id="rId759" minRId="4038" maxRId="4045">
    <sheetIdMap count="3">
      <sheetId val="1"/>
      <sheetId val="2"/>
      <sheetId val="3"/>
    </sheetIdMap>
  </header>
  <header guid="{50A005E5-B3C8-43A2-A8D6-599B5D74F241}" dateTime="2018-01-18T16:03:36" maxSheetId="4" userName="Dace Riterfelte" r:id="rId760" minRId="4047">
    <sheetIdMap count="3">
      <sheetId val="1"/>
      <sheetId val="2"/>
      <sheetId val="3"/>
    </sheetIdMap>
  </header>
  <header guid="{64D42650-71A1-48A3-A0B5-4C3E7EF66236}" dateTime="2018-01-19T08:13:57" maxSheetId="4" userName="Dace Riterfelte" r:id="rId761" minRId="4049">
    <sheetIdMap count="3">
      <sheetId val="1"/>
      <sheetId val="2"/>
      <sheetId val="3"/>
    </sheetIdMap>
  </header>
  <header guid="{2C27A510-376A-47B3-BA0E-69C4B983CE06}" dateTime="2018-01-19T08:15:17" maxSheetId="4" userName="Dace Riterfelte" r:id="rId762" minRId="4051">
    <sheetIdMap count="3">
      <sheetId val="1"/>
      <sheetId val="2"/>
      <sheetId val="3"/>
    </sheetIdMap>
  </header>
  <header guid="{7793EBDE-86AF-4865-A9AC-D554E1D21B8F}" dateTime="2018-01-19T14:20:28" maxSheetId="4" userName="Dace Riterfelte" r:id="rId763">
    <sheetIdMap count="3">
      <sheetId val="1"/>
      <sheetId val="2"/>
      <sheetId val="3"/>
    </sheetIdMap>
  </header>
  <header guid="{F32900EB-90AD-444D-A888-E47D25087160}" dateTime="2018-01-22T08:46:04" maxSheetId="4" userName="Dace Riterfelte" r:id="rId764" minRId="4053">
    <sheetIdMap count="3">
      <sheetId val="1"/>
      <sheetId val="2"/>
      <sheetId val="3"/>
    </sheetIdMap>
  </header>
  <header guid="{20F844D5-BEF6-476E-A0F4-44D9906AE668}" dateTime="2018-01-22T15:58:05" maxSheetId="4" userName="Agnese" r:id="rId76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9" sId="1">
    <oc r="A175" t="inlineStr">
      <is>
        <t>09.820</t>
      </is>
    </oc>
    <nc r="A175">
      <v>9.51</v>
    </nc>
  </rcc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75">
    <dxf>
      <numFmt numFmtId="164" formatCode="0.000"/>
    </dxf>
  </rfmt>
  <rfmt sheetId="1" sqref="A175">
    <dxf>
      <numFmt numFmtId="2" formatCode="0.00"/>
    </dxf>
  </rfmt>
  <rfmt sheetId="1" sqref="A175">
    <dxf>
      <numFmt numFmtId="164" formatCode="0.000"/>
    </dxf>
  </rfmt>
  <rcc rId="4051" sId="1" odxf="1" dxf="1">
    <oc r="A175">
      <v>9.51</v>
    </oc>
    <nc r="A175" t="inlineStr">
      <is>
        <t>09.510</t>
      </is>
    </nc>
    <ndxf>
      <numFmt numFmtId="0" formatCode="General"/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3" sId="1">
    <oc r="M5" t="inlineStr">
      <is>
        <t>saistošajiem noteikumiem Nr.3</t>
      </is>
    </oc>
    <nc r="M5" t="inlineStr">
      <is>
        <t>saistošajiem noteikumiem Nr.4</t>
      </is>
    </nc>
  </rcc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D5C114B_D807_47CD_BAB0_9E2ABDE2678A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</rdn>
  <rcv guid="{BD5C114B-D807-47CD-BAB0-9E2ABDE2678A}" action="add"/>
</revisions>
</file>

<file path=xl/revisions/revisionLog6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79" sId="1" ref="A53:XFD53" action="insertRow">
    <undo index="65535" exp="area" ref3D="1" dr="$A$154:$XFD$154" dn="Z_CFE03FCF_A4D8_435A_8A9B_0544466F5A93_.wvu.Rows" sId="1"/>
    <undo index="65535" exp="area" ref3D="1" dr="$A$148:$XFD$148" dn="Z_CFE03FCF_A4D8_435A_8A9B_0544466F5A93_.wvu.Rows" sId="1"/>
    <undo index="65535" exp="area" ref3D="1" dr="$A$71:$XFD$72" dn="Z_CFE03FCF_A4D8_435A_8A9B_0544466F5A93_.wvu.Rows" sId="1"/>
    <undo index="65535" exp="area" ref3D="1" dr="$A$154:$XFD$154" dn="Z_3A56BBDD_68CD_4AEA_B9E4_12391459D4C4_.wvu.Rows" sId="1"/>
    <undo index="65535" exp="area" ref3D="1" dr="$A$148:$XFD$148" dn="Z_3A56BBDD_68CD_4AEA_B9E4_12391459D4C4_.wvu.Rows" sId="1"/>
    <undo index="65535" exp="area" ref3D="1" dr="$A$71:$XFD$72" dn="Z_3A56BBDD_68CD_4AEA_B9E4_12391459D4C4_.wvu.Rows" sId="1"/>
  </rrc>
  <rrc rId="3380" sId="1" ref="A53:XFD53" action="insertRow"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  <undo index="65535" exp="area" ref3D="1" dr="$A$155:$XFD$155" dn="Z_3A56BBDD_68CD_4AEA_B9E4_12391459D4C4_.wvu.Rows" sId="1"/>
    <undo index="65535" exp="area" ref3D="1" dr="$A$149:$XFD$149" dn="Z_3A56BBDD_68CD_4AEA_B9E4_12391459D4C4_.wvu.Rows" sId="1"/>
    <undo index="65535" exp="area" ref3D="1" dr="$A$72:$XFD$73" dn="Z_3A56BBDD_68CD_4AEA_B9E4_12391459D4C4_.wvu.Rows" sId="1"/>
  </rrc>
  <rfmt sheetId="1" sqref="A53">
    <dxf>
      <numFmt numFmtId="1" formatCode="0"/>
    </dxf>
  </rfmt>
  <rfmt sheetId="1" sqref="A53">
    <dxf>
      <numFmt numFmtId="165" formatCode="0.0"/>
    </dxf>
  </rfmt>
  <rfmt sheetId="1" sqref="A53">
    <dxf>
      <numFmt numFmtId="2" formatCode="0.00"/>
    </dxf>
  </rfmt>
  <rfmt sheetId="1" sqref="A53">
    <dxf>
      <numFmt numFmtId="164" formatCode="0.000"/>
    </dxf>
  </rfmt>
  <rfmt sheetId="1" sqref="A53" start="0" length="0">
    <dxf>
      <numFmt numFmtId="0" formatCode="General"/>
    </dxf>
  </rfmt>
  <rcc rId="3381" sId="1">
    <nc r="A53">
      <v>5.0999999999999996</v>
    </nc>
  </rcc>
  <rcc rId="3382" sId="1">
    <nc r="B53" t="inlineStr">
      <is>
        <t>Atkritumu apsaimniekošana</t>
      </is>
    </nc>
  </rcc>
  <rcc rId="3383" sId="1">
    <nc r="B54" t="inlineStr">
      <is>
        <t>Lielgabarīta un dalīto atkritumu apsaimniekošana</t>
      </is>
    </nc>
  </rcc>
  <rcc rId="3384" sId="1">
    <nc r="I54">
      <v>39121</v>
    </nc>
  </rcc>
  <rfmt sheetId="1" sqref="C54" start="0" length="0">
    <dxf>
      <font>
        <b val="0"/>
        <color indexed="8"/>
        <name val="Times New Roman"/>
        <family val="1"/>
      </font>
      <alignment wrapText="1"/>
    </dxf>
  </rfmt>
  <rfmt sheetId="1" sqref="D54" start="0" length="0">
    <dxf>
      <font>
        <b val="0"/>
        <name val="Times New Roman"/>
        <family val="1"/>
      </font>
      <fill>
        <patternFill patternType="none">
          <bgColor indexed="65"/>
        </patternFill>
      </fill>
      <alignment horizontal="general" vertical="bottom"/>
    </dxf>
  </rfmt>
  <rfmt sheetId="1" sqref="E54" start="0" length="0">
    <dxf>
      <font>
        <b val="0"/>
        <name val="Times New Roman"/>
        <family val="1"/>
      </font>
      <fill>
        <patternFill patternType="none">
          <bgColor indexed="65"/>
        </patternFill>
      </fill>
      <alignment horizontal="general" vertical="bottom"/>
    </dxf>
  </rfmt>
  <rcc rId="3385" sId="1">
    <nc r="D54">
      <f>SUM(E54,H54,I54:N54)</f>
    </nc>
  </rcc>
  <rcc rId="3386" sId="1">
    <nc r="E54">
      <f>SUM(F54:G54)</f>
    </nc>
  </rcc>
  <rcc rId="3387" sId="1" odxf="1" dxf="1">
    <nc r="C53">
      <v>87938</v>
    </nc>
    <odxf>
      <font>
        <b/>
        <name val="Times New Roman"/>
        <family val="1"/>
      </font>
      <alignment wrapText="0"/>
    </odxf>
    <ndxf>
      <font>
        <b val="0"/>
        <color indexed="8"/>
        <name val="Times New Roman"/>
        <family val="1"/>
      </font>
      <alignment wrapText="1"/>
    </ndxf>
  </rcc>
  <rcc rId="3388" sId="1" odxf="1" dxf="1">
    <nc r="D53">
      <f>SUM(E53,H53,I53:N53)</f>
    </nc>
    <odxf>
      <font>
        <b/>
        <name val="Times New Roman"/>
        <family val="1"/>
      </font>
      <fill>
        <patternFill patternType="solid">
          <bgColor theme="8" tint="0.79998168889431442"/>
        </patternFill>
      </fill>
      <alignment horizontal="center" vertical="top"/>
    </odxf>
    <ndxf>
      <font>
        <b val="0"/>
        <name val="Times New Roman"/>
        <family val="1"/>
      </font>
      <fill>
        <patternFill patternType="none">
          <bgColor indexed="65"/>
        </patternFill>
      </fill>
      <alignment horizontal="general" vertical="bottom"/>
    </ndxf>
  </rcc>
  <rcc rId="3389" sId="1">
    <nc r="E53">
      <f>E54</f>
    </nc>
  </rcc>
  <rcc rId="3390" sId="1">
    <nc r="F53">
      <f>F54</f>
    </nc>
  </rcc>
  <rcc rId="3391" sId="1">
    <nc r="G53">
      <f>G54</f>
    </nc>
  </rcc>
  <rcc rId="3392" sId="1">
    <nc r="H53">
      <f>H54</f>
    </nc>
  </rcc>
  <rcc rId="3393" sId="1">
    <nc r="I53">
      <f>I54</f>
    </nc>
  </rcc>
  <rcc rId="3394" sId="1">
    <nc r="J53">
      <f>J54</f>
    </nc>
  </rcc>
  <rcc rId="3395" sId="1">
    <nc r="K53">
      <f>K54</f>
    </nc>
  </rcc>
  <rcc rId="3396" sId="1">
    <nc r="L53">
      <f>L54</f>
    </nc>
  </rcc>
  <rcc rId="3397" sId="1">
    <nc r="M53">
      <f>M54</f>
    </nc>
  </rcc>
  <rcc rId="3398" sId="1">
    <nc r="N53">
      <f>N54</f>
    </nc>
  </rcc>
  <rfmt sheetId="1" sqref="C53:D53" start="0" length="2147483647">
    <dxf>
      <font>
        <b/>
      </font>
    </dxf>
  </rfmt>
  <rcc rId="3399" sId="1">
    <oc r="D59">
      <f>D55</f>
    </oc>
    <nc r="D59">
      <f>D55+D53</f>
    </nc>
  </rcc>
  <rcc rId="3400" sId="1">
    <oc r="E59">
      <f>E55</f>
    </oc>
    <nc r="E59">
      <f>E55+E53</f>
    </nc>
  </rcc>
  <rcc rId="3401" sId="1">
    <oc r="F59">
      <f>F55</f>
    </oc>
    <nc r="F59">
      <f>F55+F53</f>
    </nc>
  </rcc>
  <rcc rId="3402" sId="1">
    <oc r="G59">
      <f>G55</f>
    </oc>
    <nc r="G59">
      <f>G55+G53</f>
    </nc>
  </rcc>
  <rcc rId="3403" sId="1">
    <oc r="H59">
      <f>H55</f>
    </oc>
    <nc r="H59">
      <f>H55+H53</f>
    </nc>
  </rcc>
  <rcc rId="3404" sId="1">
    <oc r="I59">
      <f>I55</f>
    </oc>
    <nc r="I59">
      <f>I55+I53</f>
    </nc>
  </rcc>
  <rcc rId="3405" sId="1">
    <oc r="J59">
      <f>J55</f>
    </oc>
    <nc r="J59">
      <f>J55+J53</f>
    </nc>
  </rcc>
  <rcc rId="3406" sId="1">
    <oc r="K59">
      <f>K55</f>
    </oc>
    <nc r="K59">
      <f>K55+K53</f>
    </nc>
  </rcc>
  <rcc rId="3407" sId="1">
    <oc r="L59">
      <f>L55</f>
    </oc>
    <nc r="L59">
      <f>L55+L53</f>
    </nc>
  </rcc>
  <rcc rId="3408" sId="1">
    <oc r="M59">
      <f>M55</f>
    </oc>
    <nc r="M59">
      <f>M55+M53</f>
    </nc>
  </rcc>
  <rcc rId="3409" sId="1">
    <oc r="N59">
      <f>N55</f>
    </oc>
    <nc r="N59">
      <f>N55+N53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1" sId="1">
    <oc r="F16">
      <v>838700</v>
    </oc>
    <nc r="F16">
      <v>840968</v>
    </nc>
  </rcc>
  <rcc rId="3412" sId="1">
    <oc r="G16">
      <v>207904</v>
    </oc>
    <nc r="G16">
      <v>208450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3">
    <dxf>
      <numFmt numFmtId="30" formatCode="@"/>
    </dxf>
  </rfmt>
  <rcc rId="3414" sId="1" numFmtId="30">
    <oc r="A53">
      <v>5.0999999999999996</v>
    </oc>
    <nc r="A53" t="inlineStr">
      <is>
        <t>05.100</t>
      </is>
    </nc>
  </rcc>
</revisions>
</file>

<file path=xl/revisions/revisionLog6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5" sId="1">
    <oc r="H83">
      <v>89772</v>
    </oc>
    <nc r="H83">
      <v>112653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7" sId="1">
    <oc r="F16">
      <v>840968</v>
    </oc>
    <nc r="F16">
      <v>844496</v>
    </nc>
  </rcc>
  <rcc rId="3418" sId="1">
    <oc r="G16">
      <v>208450</v>
    </oc>
    <nc r="G16">
      <v>209300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0" sId="1">
    <oc r="K16">
      <v>129845</v>
    </oc>
    <nc r="K16">
      <v>130445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2" sId="1">
    <oc r="H165">
      <v>37320</v>
    </oc>
    <nc r="H165">
      <v>42905</v>
    </nc>
  </rcc>
  <rcc rId="3423" sId="1">
    <oc r="H168">
      <v>66777</v>
    </oc>
    <nc r="H168">
      <v>74790</v>
    </nc>
  </rcc>
  <rcc rId="3424" sId="1">
    <oc r="H159">
      <v>239443</v>
    </oc>
    <nc r="H159">
      <v>330015</v>
    </nc>
  </rcc>
  <rcc rId="3425" sId="1">
    <oc r="H160">
      <v>70944</v>
    </oc>
    <nc r="H160">
      <v>92069</v>
    </nc>
  </rcc>
  <rcc rId="3426" sId="1">
    <oc r="H161">
      <v>81462</v>
    </oc>
    <nc r="H161">
      <v>115214</v>
    </nc>
  </rcc>
  <rcc rId="3427" sId="1">
    <oc r="H166">
      <v>122982</v>
    </oc>
    <nc r="H166">
      <v>133180</v>
    </nc>
  </rcc>
  <rcc rId="3428" sId="1">
    <oc r="H162">
      <v>62550</v>
    </oc>
    <nc r="H162">
      <v>64493</v>
    </nc>
  </rcc>
  <rcc rId="3429" sId="1">
    <oc r="H163">
      <v>39692</v>
    </oc>
    <nc r="H163">
      <v>46734</v>
    </nc>
  </rcc>
  <rcc rId="3430" sId="1">
    <oc r="H152">
      <v>66205</v>
    </oc>
    <nc r="H152">
      <v>76161</v>
    </nc>
  </rcc>
  <rcc rId="3431" sId="1">
    <oc r="H167">
      <v>74398</v>
    </oc>
    <nc r="H167">
      <v>86539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3" sId="1">
    <oc r="K16">
      <v>130445</v>
    </oc>
    <nc r="K16">
      <v>130680</v>
    </nc>
  </rcc>
</revisions>
</file>

<file path=xl/revisions/revisionLog6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4" sId="1">
    <oc r="F190">
      <v>3231304</v>
    </oc>
    <nc r="F190">
      <v>3241119</v>
    </nc>
  </rcc>
  <rcc rId="3435" sId="1">
    <oc r="G190">
      <v>778421</v>
    </oc>
    <nc r="G190">
      <v>780786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9" sId="1">
    <oc r="H101">
      <v>513850</v>
    </oc>
    <nc r="H101">
      <v>510700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1" sId="1">
    <oc r="K152">
      <v>5687</v>
    </oc>
    <nc r="K152">
      <v>11087</v>
    </nc>
  </rcc>
</revisions>
</file>

<file path=xl/revisions/revisionLog6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2" sId="1">
    <oc r="I53">
      <f>I54</f>
    </oc>
    <nc r="I53">
      <v>62901</v>
    </nc>
  </rcc>
</revisions>
</file>

<file path=xl/revisions/revisionLog6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3" sId="1">
    <oc r="I94">
      <v>200200</v>
    </oc>
    <nc r="I94">
      <v>207310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6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6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7" sId="1">
    <oc r="I54">
      <v>39121</v>
    </oc>
    <nc r="I54">
      <v>40121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9" sId="1">
    <oc r="H83">
      <v>112653</v>
    </oc>
    <nc r="H83">
      <v>122653</v>
    </nc>
  </rcc>
  <rcc rId="3450" sId="1">
    <nc r="H90">
      <v>20000</v>
    </nc>
  </rcc>
  <rcc rId="3451" sId="1">
    <oc r="H101">
      <v>510700</v>
    </oc>
    <nc r="H101">
      <v>490700</v>
    </nc>
  </rcc>
</revisions>
</file>

<file path=xl/revisions/revisionLog6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5" sId="1">
    <oc r="H101">
      <v>490700</v>
    </oc>
    <nc r="H101">
      <v>521100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7" sId="1">
    <oc r="K69">
      <v>46830</v>
    </oc>
    <nc r="K69">
      <v>34230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0" sId="1">
    <oc r="H16">
      <v>504031</v>
    </oc>
    <nc r="H16">
      <v>506760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2" sId="1">
    <oc r="H200">
      <v>31137</v>
    </oc>
    <nc r="H200">
      <v>32837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5" sId="1">
    <oc r="H101">
      <v>521100</v>
    </oc>
    <nc r="H101">
      <v>674100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7" sId="1">
    <oc r="F141">
      <v>133725</v>
    </oc>
    <nc r="F141">
      <v>144067</v>
    </nc>
  </rcc>
  <rcc rId="3468" sId="1">
    <oc r="G141">
      <v>32214</v>
    </oc>
    <nc r="G141">
      <v>34706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0" sId="1">
    <oc r="F137">
      <v>11459</v>
    </oc>
    <nc r="F137">
      <v>15000</v>
    </nc>
  </rcc>
  <rcc rId="3471" sId="1">
    <oc r="G137">
      <v>903</v>
    </oc>
    <nc r="G137">
      <v>3500</v>
    </nc>
  </rcc>
  <rcc rId="3472" sId="1">
    <oc r="H137">
      <v>205033</v>
    </oc>
    <nc r="H137">
      <v>207966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4" sId="1">
    <oc r="I140">
      <f>SUM(I141:I142)</f>
    </oc>
    <nc r="I140">
      <v>4152</v>
    </nc>
  </rcc>
</revisions>
</file>

<file path=xl/revisions/revisionLog6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9" sId="1">
    <oc r="K113">
      <v>300</v>
    </oc>
    <nc r="K113">
      <v>2100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3" sId="1">
    <oc r="H148">
      <v>130650</v>
    </oc>
    <nc r="H148">
      <v>132049</v>
    </nc>
  </rcc>
  <rcc rId="3484" sId="1">
    <oc r="H149">
      <v>145811</v>
    </oc>
    <nc r="H149">
      <v>147266</v>
    </nc>
  </rcc>
  <rcc rId="3485" sId="1">
    <oc r="H151">
      <v>107869</v>
    </oc>
    <nc r="H151">
      <v>108988</v>
    </nc>
  </rcc>
  <rcc rId="3486" sId="1">
    <oc r="H152">
      <v>76161</v>
    </oc>
    <nc r="H152">
      <v>76665</v>
    </nc>
  </rcc>
  <rcc rId="3487" sId="1">
    <oc r="H153">
      <v>69379</v>
    </oc>
    <nc r="H153">
      <v>69976</v>
    </nc>
  </rcc>
  <rcc rId="3488" sId="1">
    <oc r="H154">
      <v>51960</v>
    </oc>
    <nc r="H154">
      <v>52333</v>
    </nc>
  </rcc>
  <rcc rId="3489" sId="1">
    <oc r="H157">
      <v>42223</v>
    </oc>
    <nc r="H157">
      <v>42970</v>
    </nc>
  </rcc>
  <rcc rId="3490" sId="1">
    <oc r="H158">
      <v>120465</v>
    </oc>
    <nc r="H158">
      <v>123991</v>
    </nc>
  </rcc>
  <rcc rId="3491" sId="1">
    <oc r="K158">
      <v>25720</v>
    </oc>
    <nc r="K158">
      <v>29246</v>
    </nc>
  </rcc>
  <rcc rId="3492" sId="1">
    <oc r="H159">
      <v>330015</v>
    </oc>
    <nc r="H159">
      <v>337384</v>
    </nc>
  </rcc>
  <rcc rId="3493" sId="1">
    <oc r="K159">
      <v>26250</v>
    </oc>
    <nc r="K159">
      <v>33619</v>
    </nc>
  </rcc>
  <rcc rId="3494" sId="1">
    <oc r="H170">
      <v>187181</v>
    </oc>
    <nc r="H170">
      <v>188552</v>
    </nc>
  </rcc>
  <rcc rId="3495" sId="1">
    <oc r="K170">
      <v>14687</v>
    </oc>
    <nc r="K170">
      <v>16058</v>
    </nc>
  </rcc>
  <rcc rId="3496" sId="1">
    <oc r="H165">
      <v>42905</v>
    </oc>
    <nc r="H165">
      <v>43502</v>
    </nc>
  </rcc>
  <rcc rId="3497" sId="1">
    <oc r="K165">
      <v>6847</v>
    </oc>
    <nc r="K165">
      <v>7444</v>
    </nc>
  </rcc>
  <rcc rId="3498" sId="1">
    <oc r="K168">
      <v>3888</v>
    </oc>
    <nc r="K168">
      <v>4532</v>
    </nc>
  </rcc>
  <rcc rId="3499" sId="1">
    <oc r="H168">
      <v>74790</v>
    </oc>
    <nc r="H168">
      <v>75638</v>
    </nc>
  </rcc>
  <rcc rId="3500" sId="1">
    <oc r="K160">
      <v>6136</v>
    </oc>
    <nc r="K160">
      <v>8086</v>
    </nc>
  </rcc>
  <rcc rId="3501" sId="1">
    <oc r="H160">
      <v>92069</v>
    </oc>
    <nc r="H160">
      <v>94018</v>
    </nc>
  </rcc>
  <rcc rId="3502" sId="1">
    <oc r="K166">
      <v>10252</v>
    </oc>
    <nc r="K166">
      <v>11269</v>
    </nc>
  </rcc>
  <rcc rId="3503" sId="1">
    <oc r="H166">
      <v>133180</v>
    </oc>
    <nc r="H166">
      <v>134606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5" sId="1">
    <oc r="K162">
      <v>2210</v>
    </oc>
    <nc r="K162">
      <v>2453</v>
    </nc>
  </rcc>
  <rcc rId="3506" sId="1">
    <oc r="H162">
      <v>64493</v>
    </oc>
    <nc r="H162">
      <v>64996</v>
    </nc>
  </rcc>
  <rcc rId="3507" sId="1">
    <oc r="K163">
      <v>3253</v>
    </oc>
    <nc r="K163">
      <v>3757</v>
    </nc>
  </rcc>
  <rcc rId="3508" sId="1">
    <oc r="H163">
      <v>46734</v>
    </oc>
    <nc r="H163">
      <v>47424</v>
    </nc>
  </rcc>
  <rcc rId="3509" sId="1">
    <oc r="K164">
      <v>3415</v>
    </oc>
    <nc r="K164">
      <v>4329</v>
    </nc>
  </rcc>
  <rcc rId="3510" sId="1">
    <oc r="H164">
      <v>53068</v>
    </oc>
    <nc r="H164">
      <v>53982</v>
    </nc>
  </rcc>
  <rcc rId="3511" sId="1">
    <oc r="K167">
      <v>4343</v>
    </oc>
    <nc r="K167">
      <v>5220</v>
    </nc>
  </rcc>
  <rcc rId="3512" sId="1">
    <oc r="H167">
      <v>86539</v>
    </oc>
    <nc r="H167">
      <v>87659</v>
    </nc>
  </rcc>
  <rcc rId="3513" sId="1">
    <oc r="K161">
      <v>4070</v>
    </oc>
    <nc r="K161">
      <v>5302</v>
    </nc>
  </rcc>
  <rcc rId="3514" sId="1">
    <oc r="H161">
      <v>115214</v>
    </oc>
    <nc r="H161">
      <v>116445</v>
    </nc>
  </rcc>
</revisions>
</file>

<file path=xl/revisions/revisionLog6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5" sId="1">
    <oc r="F16">
      <v>844496</v>
    </oc>
    <nc r="F16">
      <v>858000</v>
    </nc>
  </rcc>
  <rcc rId="3516" sId="1">
    <oc r="G16">
      <v>209300</v>
    </oc>
    <nc r="G16">
      <v>212546</v>
    </nc>
  </rcc>
</revisions>
</file>

<file path=xl/revisions/revisionLog6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8" sId="1">
    <oc r="H101">
      <v>674100</v>
    </oc>
    <nc r="H101">
      <v>659100</v>
    </nc>
  </rcc>
  <rcc rId="3519" sId="1">
    <oc r="H19">
      <v>17597</v>
    </oc>
    <nc r="H19">
      <v>24197</v>
    </nc>
  </rcc>
  <rcc rId="3520" sId="1">
    <oc r="H25">
      <v>9667</v>
    </oc>
    <nc r="H25">
      <v>12867</v>
    </nc>
  </rcc>
  <rcc rId="3521" sId="1">
    <oc r="H16">
      <v>506760</v>
    </oc>
    <nc r="H16">
      <v>511960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3" sId="1">
    <oc r="H101">
      <v>659100</v>
    </oc>
    <nc r="H101">
      <v>603600</v>
    </nc>
  </rcc>
  <rcc rId="3524" sId="1">
    <oc r="H112">
      <v>177991</v>
    </oc>
    <nc r="H112">
      <v>183891</v>
    </nc>
  </rcc>
  <rcc rId="3525" sId="1">
    <oc r="H115">
      <v>14025</v>
    </oc>
    <nc r="H115">
      <v>31025</v>
    </nc>
  </rcc>
  <rcc rId="3526" sId="1">
    <oc r="H131">
      <v>37138</v>
    </oc>
    <nc r="H131">
      <v>42188</v>
    </nc>
  </rcc>
  <rcc rId="3527" sId="1">
    <oc r="H133">
      <v>64091</v>
    </oc>
    <nc r="H133">
      <v>83241</v>
    </nc>
  </rcc>
  <rcc rId="3528" sId="1">
    <oc r="H136">
      <v>27940</v>
    </oc>
    <nc r="H136">
      <v>36340</v>
    </nc>
  </rcc>
</revisions>
</file>

<file path=xl/revisions/revisionLog6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9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6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0" sId="1">
    <oc r="K183">
      <v>2173145</v>
    </oc>
    <nc r="K183">
      <v>2372519</v>
    </nc>
  </rcc>
</revisions>
</file>

<file path=xl/revisions/revisionLog6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1" sId="1">
    <oc r="K149">
      <v>9907</v>
    </oc>
    <nc r="K149">
      <v>184907</v>
    </nc>
  </rcc>
</revisions>
</file>

<file path=xl/revisions/revisionLog6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2" sId="1">
    <oc r="H101">
      <v>603600</v>
    </oc>
    <nc r="H101">
      <v>428600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4" sId="1">
    <oc r="H101">
      <v>428600</v>
    </oc>
    <nc r="H101">
      <v>421100</v>
    </nc>
  </rcc>
  <rcc rId="3535" sId="1">
    <oc r="H148">
      <v>132049</v>
    </oc>
    <nc r="H148">
      <v>139549</v>
    </nc>
  </rcc>
</revisions>
</file>

<file path=xl/revisions/revisionLog6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6" sId="1">
    <oc r="K151">
      <v>15200</v>
    </oc>
    <nc r="K151">
      <v>22200</v>
    </nc>
  </rcc>
  <rcc rId="3537" sId="1">
    <oc r="H151">
      <v>108988</v>
    </oc>
    <nc r="H151">
      <v>130988</v>
    </nc>
  </rcc>
</revisions>
</file>

<file path=xl/revisions/revisionLog6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8" sId="1">
    <oc r="H157">
      <v>42970</v>
    </oc>
    <nc r="H157">
      <v>45970</v>
    </nc>
  </rcc>
  <rcc rId="3539" sId="1">
    <oc r="K152">
      <v>11087</v>
    </oc>
    <nc r="K152">
      <v>61087</v>
    </nc>
  </rcc>
  <rcc rId="3540" sId="1">
    <oc r="H152">
      <v>76665</v>
    </oc>
    <nc r="H152">
      <v>89015</v>
    </nc>
  </rcc>
  <rcc rId="3541" sId="1">
    <oc r="H101">
      <v>421100</v>
    </oc>
    <nc r="H101">
      <v>326750</v>
    </nc>
  </rcc>
</revisions>
</file>

<file path=xl/revisions/revisionLog6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2" sId="1">
    <oc r="H153">
      <v>69976</v>
    </oc>
    <nc r="H153">
      <v>81976</v>
    </nc>
  </rcc>
  <rcc rId="3543" sId="1">
    <oc r="H154">
      <v>52333</v>
    </oc>
    <nc r="H154">
      <v>59083</v>
    </nc>
  </rcc>
  <rcc rId="3544" sId="1">
    <oc r="H159">
      <v>337384</v>
    </oc>
    <nc r="H159">
      <v>372884</v>
    </nc>
  </rcc>
  <rcc rId="3545" sId="1">
    <oc r="H101">
      <v>326750</v>
    </oc>
    <nc r="H101">
      <v>272500</v>
    </nc>
  </rcc>
</revisions>
</file>

<file path=xl/revisions/revisionLog6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6" sId="1">
    <oc r="H170">
      <v>188552</v>
    </oc>
    <nc r="H170">
      <v>196352</v>
    </nc>
  </rcc>
  <rcc rId="3547" sId="1">
    <oc r="H163">
      <v>47424</v>
    </oc>
    <nc r="H163">
      <v>57424</v>
    </nc>
  </rcc>
  <rcc rId="3548" sId="1">
    <oc r="H164">
      <v>53982</v>
    </oc>
    <nc r="H164">
      <v>62382</v>
    </nc>
  </rcc>
  <rcc rId="3549" sId="1">
    <oc r="H165">
      <v>43502</v>
    </oc>
    <nc r="H165">
      <v>51902</v>
    </nc>
  </rcc>
  <rcc rId="3550" sId="1">
    <oc r="H101">
      <v>272500</v>
    </oc>
    <nc r="H101">
      <v>237900</v>
    </nc>
  </rcc>
</revisions>
</file>

<file path=xl/revisions/revisionLog6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1" sId="1">
    <oc r="H166">
      <v>134606</v>
    </oc>
    <nc r="H166">
      <v>164606</v>
    </nc>
  </rcc>
  <rcc rId="3552" sId="1">
    <oc r="H167">
      <v>87659</v>
    </oc>
    <nc r="H167">
      <v>98159</v>
    </nc>
  </rcc>
  <rcc rId="3553" sId="1">
    <oc r="H168">
      <v>75638</v>
    </oc>
    <nc r="H168">
      <v>83138</v>
    </nc>
  </rcc>
  <rcc rId="3554" sId="1">
    <oc r="H101">
      <v>237900</v>
    </oc>
    <nc r="H101">
      <v>189900</v>
    </nc>
  </rcc>
  <rcc rId="3555" sId="1">
    <oc r="H173">
      <v>23642</v>
    </oc>
    <nc r="H173">
      <v>27142</v>
    </nc>
  </rcc>
</revisions>
</file>

<file path=xl/revisions/revisionLog6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6" sId="1">
    <oc r="K174">
      <v>10062</v>
    </oc>
    <nc r="K174">
      <v>160062</v>
    </nc>
  </rcc>
  <rcc rId="3557" sId="1">
    <oc r="H174">
      <v>123514</v>
    </oc>
    <nc r="H174">
      <v>126114</v>
    </nc>
  </rcc>
  <rcc rId="3558" sId="1">
    <oc r="H101">
      <v>189900</v>
    </oc>
    <nc r="H101">
      <v>37300</v>
    </nc>
  </rcc>
</revisions>
</file>

<file path=xl/revisions/revisionLog6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9" sId="1">
    <oc r="H175">
      <v>37169</v>
    </oc>
    <nc r="H175">
      <v>51469</v>
    </nc>
  </rcc>
  <rcc rId="3560" sId="1">
    <oc r="H101">
      <v>37300</v>
    </oc>
    <nc r="H101">
      <v>19500</v>
    </nc>
  </rcc>
</revisions>
</file>

<file path=xl/revisions/revisionLog6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1" sId="1">
    <oc r="H201">
      <v>90580</v>
    </oc>
    <nc r="H201">
      <v>97580</v>
    </nc>
  </rcc>
  <rcc rId="3562" sId="1">
    <oc r="H28">
      <v>9107</v>
    </oc>
    <nc r="H28">
      <v>11607</v>
    </nc>
  </rcc>
  <rcc rId="3563" sId="1">
    <oc r="H101">
      <v>19500</v>
    </oc>
    <nc r="H101"/>
  </rcc>
  <rcc rId="3564" sId="1">
    <oc r="H204">
      <v>24655</v>
    </oc>
    <nc r="H204">
      <v>34655</v>
    </nc>
  </rcc>
</revisions>
</file>

<file path=xl/revisions/revisionLog6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5" sId="1">
    <oc r="H19">
      <v>24197</v>
    </oc>
    <nc r="H19">
      <v>17997</v>
    </nc>
  </rcc>
  <rcc rId="3566" sId="1">
    <oc r="H27">
      <v>40935</v>
    </oc>
    <nc r="H27">
      <v>41835</v>
    </nc>
  </rcc>
</revisions>
</file>

<file path=xl/revisions/revisionLog6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7" sId="1">
    <oc r="H38">
      <v>11575</v>
    </oc>
    <nc r="H38">
      <v>12275</v>
    </nc>
  </rcc>
</revisions>
</file>

<file path=xl/revisions/revisionLog6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8" sId="1">
    <oc r="K172">
      <v>320170</v>
    </oc>
    <nc r="K172">
      <v>289404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0" sId="1">
    <oc r="H84">
      <v>69843</v>
    </oc>
    <nc r="H84">
      <v>64843</v>
    </nc>
  </rcc>
</revisions>
</file>

<file path=xl/revisions/revisionLog6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3" sId="1">
    <oc r="I53">
      <v>62901</v>
    </oc>
    <nc r="I53">
      <f>I54</f>
    </nc>
  </rcc>
  <rcc rId="3574" sId="1">
    <oc r="I54">
      <v>40121</v>
    </oc>
    <nc r="I54">
      <v>62091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7" sId="1">
    <nc r="F169">
      <v>102335</v>
    </nc>
  </rcc>
  <rcc rId="3578" sId="1">
    <nc r="G169">
      <v>28532</v>
    </nc>
  </rcc>
  <rcc rId="3579" sId="1">
    <nc r="H169">
      <v>69066</v>
    </nc>
  </rcc>
  <rcc rId="3580" sId="1">
    <nc r="K169">
      <v>1900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82" sId="1">
    <oc r="C17">
      <v>138900</v>
    </oc>
    <nc r="C17">
      <v>111569</v>
    </nc>
  </rcc>
  <rcc rId="3583" sId="1">
    <oc r="C28">
      <v>46039</v>
    </oc>
    <nc r="C28">
      <v>42894</v>
    </nc>
  </rcc>
  <rcc rId="3584" sId="1">
    <oc r="C25">
      <v>68817</v>
    </oc>
    <nc r="C25">
      <v>61340</v>
    </nc>
  </rcc>
  <rcc rId="3585" sId="1">
    <oc r="C23">
      <v>55104</v>
    </oc>
    <nc r="C23">
      <v>45997</v>
    </nc>
  </rcc>
  <rcc rId="3586" sId="1">
    <oc r="C22">
      <v>89979</v>
    </oc>
    <nc r="C22">
      <v>75649</v>
    </nc>
  </rcc>
  <rcc rId="3587" sId="1">
    <oc r="C18">
      <v>103246</v>
    </oc>
    <nc r="C18">
      <v>76780</v>
    </nc>
  </rcc>
  <rcc rId="3588" sId="1">
    <oc r="C26">
      <v>96829</v>
    </oc>
    <nc r="C26">
      <v>81213</v>
    </nc>
  </rcc>
  <rcc rId="3589" sId="1">
    <oc r="C21">
      <v>80971</v>
    </oc>
    <nc r="C21">
      <v>77342</v>
    </nc>
  </rcc>
  <rcc rId="3590" sId="1">
    <oc r="C27">
      <v>62786</v>
    </oc>
    <nc r="C27">
      <v>50166</v>
    </nc>
  </rcc>
  <rcc rId="3591" sId="1">
    <oc r="C19">
      <v>70022</v>
    </oc>
    <nc r="C19">
      <v>61762</v>
    </nc>
  </rcc>
  <rcc rId="3592" sId="1">
    <oc r="C20">
      <v>57542</v>
    </oc>
    <nc r="C20">
      <v>41418</v>
    </nc>
  </rcc>
  <rcc rId="3593" sId="1">
    <oc r="C33">
      <v>500000</v>
    </oc>
    <nc r="C33">
      <v>0</v>
    </nc>
  </rcc>
  <rcc rId="3594" sId="1">
    <oc r="C30">
      <v>41210</v>
    </oc>
    <nc r="C30">
      <v>4777</v>
    </nc>
  </rcc>
  <rcc rId="3595" sId="1">
    <oc r="C16">
      <v>1636610</v>
    </oc>
    <nc r="C16">
      <v>11013821</v>
    </nc>
  </rcc>
  <rcc rId="3596" sId="1">
    <oc r="C32">
      <v>70000</v>
    </oc>
    <nc r="C32">
      <v>21818</v>
    </nc>
  </rcc>
  <rcc rId="3597" sId="1">
    <oc r="C24">
      <v>108420</v>
    </oc>
    <nc r="C24">
      <v>71819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99" sId="1">
    <oc r="C35">
      <v>249757</v>
    </oc>
    <nc r="C35">
      <v>252519</v>
    </nc>
  </rcc>
  <rcc rId="3600" sId="1">
    <oc r="C37">
      <v>1220</v>
    </oc>
    <nc r="C37">
      <v>370</v>
    </nc>
  </rcc>
  <rcc rId="3601" sId="1">
    <oc r="C38">
      <v>134171</v>
    </oc>
    <nc r="C38">
      <v>126197</v>
    </nc>
  </rcc>
  <rcc rId="3602" sId="1">
    <oc r="C40">
      <v>123989</v>
    </oc>
    <nc r="C40">
      <v>123497</v>
    </nc>
  </rcc>
  <rcc rId="3603" sId="1">
    <oc r="C41" t="inlineStr">
      <is>
        <t>77932</t>
      </is>
    </oc>
    <nc r="C41" t="inlineStr">
      <is>
        <t>66065</t>
      </is>
    </nc>
  </rcc>
  <rcc rId="3604" sId="1">
    <oc r="C42">
      <v>97754</v>
    </oc>
    <nc r="C42">
      <v>93338</v>
    </nc>
  </rcc>
  <rcc rId="3605" sId="1">
    <oc r="C43">
      <v>323214</v>
    </oc>
    <nc r="C43">
      <v>60369</v>
    </nc>
  </rcc>
  <rcc rId="3606" sId="1">
    <oc r="C46">
      <v>2646532</v>
    </oc>
    <nc r="C46">
      <v>140532</v>
    </nc>
  </rcc>
  <rcc rId="3607" sId="1">
    <oc r="C47">
      <v>1300612</v>
    </oc>
    <nc r="C47">
      <v>0</v>
    </nc>
  </rcc>
  <rcc rId="3608" sId="1">
    <oc r="C48">
      <v>1754192</v>
    </oc>
    <nc r="C48">
      <v>0</v>
    </nc>
  </rcc>
  <rcc rId="3609" sId="1">
    <oc r="C49">
      <v>182513</v>
    </oc>
    <nc r="C49">
      <v>219638</v>
    </nc>
  </rcc>
  <rcc rId="3610" sId="1">
    <oc r="C50">
      <v>330794</v>
    </oc>
    <nc r="C50">
      <v>406050</v>
    </nc>
  </rcc>
  <rcc rId="3611" sId="1">
    <oc r="C51">
      <v>55185</v>
    </oc>
    <nc r="C51">
      <v>45326</v>
    </nc>
  </rcc>
  <rcc rId="3612" sId="1">
    <oc r="C58">
      <v>169881</v>
    </oc>
    <nc r="C58">
      <v>101320</v>
    </nc>
  </rcc>
  <rcc rId="3613" sId="1">
    <oc r="C57">
      <v>26500</v>
    </oc>
    <nc r="C57">
      <v>10000</v>
    </nc>
  </rcc>
  <rcc rId="3614" sId="1">
    <oc r="C56">
      <v>87938</v>
    </oc>
    <nc r="C56">
      <v>20788</v>
    </nc>
  </rcc>
  <rcc rId="3615" sId="1">
    <oc r="C59">
      <f>C55</f>
    </oc>
    <nc r="C59">
      <f>C55+C53</f>
    </nc>
  </rcc>
  <rcc rId="3616" sId="1">
    <oc r="C53">
      <v>87938</v>
    </oc>
    <nc r="C53">
      <v>13430</v>
    </nc>
  </rcc>
  <rfmt sheetId="1" sqref="D53">
    <dxf>
      <fill>
        <patternFill patternType="solid">
          <bgColor theme="8" tint="0.79998168889431442"/>
        </patternFill>
      </fill>
    </dxf>
  </rfmt>
</revisions>
</file>

<file path=xl/revisions/revisionLog6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7" sId="1">
    <oc r="C62">
      <v>34015</v>
    </oc>
    <nc r="C62">
      <v>24185</v>
    </nc>
  </rcc>
  <rcc rId="3618" sId="1">
    <oc r="C63">
      <v>169746</v>
    </oc>
    <nc r="C63">
      <v>165689</v>
    </nc>
  </rcc>
  <rcc rId="3619" sId="1">
    <oc r="C64">
      <v>8307</v>
    </oc>
    <nc r="C64">
      <v>7359</v>
    </nc>
  </rcc>
  <rcc rId="3620" sId="1">
    <oc r="C69">
      <v>42319</v>
    </oc>
    <nc r="C69">
      <v>30709</v>
    </nc>
  </rcc>
  <rcc rId="3621" sId="1">
    <oc r="C66">
      <v>30914</v>
    </oc>
    <nc r="C66">
      <v>31809</v>
    </nc>
  </rcc>
  <rcc rId="3622" sId="1">
    <oc r="C67">
      <v>9922</v>
    </oc>
    <nc r="C67">
      <v>12996</v>
    </nc>
  </rcc>
  <rcc rId="3623" sId="1">
    <oc r="C65">
      <v>45435</v>
    </oc>
    <nc r="C65">
      <v>32857</v>
    </nc>
  </rcc>
  <rcc rId="3624" sId="1">
    <oc r="C70">
      <v>5787</v>
    </oc>
    <nc r="C70">
      <v>3720</v>
    </nc>
  </rcc>
  <rcc rId="3625" sId="1">
    <oc r="C68">
      <v>6938</v>
    </oc>
    <nc r="C68">
      <v>3807</v>
    </nc>
  </rcc>
  <rcc rId="3626" sId="1">
    <oc r="C61">
      <v>36714</v>
    </oc>
    <nc r="C61">
      <v>36147</v>
    </nc>
  </rcc>
</revisions>
</file>

<file path=xl/revisions/revisionLog6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27" sId="1">
    <oc r="C69">
      <v>30709</v>
    </oc>
    <nc r="C69">
      <v>30710</v>
    </nc>
  </rcc>
</revisions>
</file>

<file path=xl/revisions/revisionLog6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28" sId="1">
    <oc r="C72">
      <v>256054</v>
    </oc>
    <nc r="C72">
      <v>185792</v>
    </nc>
  </rcc>
  <rcc rId="3629" sId="1">
    <oc r="C76">
      <v>200000</v>
    </oc>
    <nc r="C76">
      <v>181707</v>
    </nc>
  </rcc>
  <rcc rId="3630" sId="1">
    <oc r="C77">
      <v>167387</v>
    </oc>
    <nc r="C77">
      <v>0</v>
    </nc>
  </rcc>
  <rcc rId="3631" sId="1">
    <oc r="C81">
      <v>60000</v>
    </oc>
    <nc r="C81">
      <v>40000</v>
    </nc>
  </rcc>
  <rcc rId="3632" sId="1">
    <oc r="C75">
      <v>25957</v>
    </oc>
    <nc r="C75">
      <v>34746</v>
    </nc>
  </rcc>
</revisions>
</file>

<file path=xl/revisions/revisionLog6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3" sId="1">
    <oc r="C85">
      <v>150400</v>
    </oc>
    <nc r="C85">
      <v>128762</v>
    </nc>
  </rcc>
  <rcc rId="3634" sId="1">
    <oc r="C84">
      <v>69829</v>
    </oc>
    <nc r="C84">
      <v>45142</v>
    </nc>
  </rcc>
</revisions>
</file>

<file path=xl/revisions/revisionLog6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5" sId="1">
    <oc r="C87">
      <v>79419</v>
    </oc>
    <nc r="C87">
      <v>106389</v>
    </nc>
  </rcc>
  <rcc rId="3636" sId="1">
    <oc r="C89">
      <v>21500</v>
    </oc>
    <nc r="C89">
      <v>20988</v>
    </nc>
  </rcc>
  <rcc rId="3637" sId="1">
    <oc r="C90">
      <v>111017</v>
    </oc>
    <nc r="C90">
      <v>105584</v>
    </nc>
  </rcc>
  <rcc rId="3638" sId="1">
    <oc r="C91">
      <v>127858</v>
    </oc>
    <nc r="C91">
      <v>77838</v>
    </nc>
  </rcc>
  <rcc rId="3639" sId="1">
    <oc r="C92">
      <v>10121</v>
    </oc>
    <nc r="C92">
      <v>9273</v>
    </nc>
  </rcc>
  <rcc rId="3640" sId="1">
    <oc r="C93">
      <v>4300</v>
    </oc>
    <nc r="C93">
      <v>4680</v>
    </nc>
  </rcc>
  <rcc rId="3641" sId="1">
    <oc r="C94">
      <v>179268</v>
    </oc>
    <nc r="C94">
      <v>164329</v>
    </nc>
  </rcc>
  <rcc rId="3642" sId="1">
    <oc r="C95">
      <v>358581</v>
    </oc>
    <nc r="C95">
      <v>368913</v>
    </nc>
  </rcc>
  <rfmt sheetId="1" sqref="C96" start="0" length="2147483647">
    <dxf>
      <font>
        <color rgb="FFFF0000"/>
      </font>
    </dxf>
  </rfmt>
  <rcc rId="3643" sId="1">
    <oc r="C97">
      <v>15761</v>
    </oc>
    <nc r="C97">
      <v>14421</v>
    </nc>
  </rcc>
  <rcc rId="3644" sId="1">
    <oc r="C98">
      <v>130576</v>
    </oc>
    <nc r="C98">
      <v>118765</v>
    </nc>
  </rcc>
</revisions>
</file>

<file path=xl/revisions/revisionLog6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45" sId="1">
    <oc r="C95">
      <v>368913</v>
    </oc>
    <nc r="C95">
      <v>332913</v>
    </nc>
  </rcc>
  <rcc rId="3646" sId="1">
    <oc r="C96">
      <v>53016</v>
    </oc>
    <nc r="C96">
      <v>0</v>
    </nc>
  </rcc>
</revisions>
</file>

<file path=xl/revisions/revisionLog6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47" sId="1">
    <oc r="C95">
      <v>332913</v>
    </oc>
    <nc r="C95">
      <v>319563</v>
    </nc>
  </rcc>
  <rcc rId="3648" sId="1">
    <oc r="C72">
      <v>185792</v>
    </oc>
    <nc r="C72">
      <v>185883</v>
    </nc>
  </rcc>
  <rcc rId="3649" sId="1">
    <oc r="C104">
      <v>4559</v>
    </oc>
    <nc r="C104">
      <v>2008</v>
    </nc>
  </rcc>
  <rcc rId="3650" sId="1">
    <oc r="C105">
      <v>5771</v>
    </oc>
    <nc r="C105">
      <v>2154</v>
    </nc>
  </rcc>
  <rcc rId="3651" sId="1">
    <oc r="C106">
      <v>6339</v>
    </oc>
    <nc r="C106">
      <v>3789</v>
    </nc>
  </rcc>
  <rcc rId="3652" sId="1">
    <oc r="C107">
      <v>5336</v>
    </oc>
    <nc r="C107">
      <v>3470</v>
    </nc>
  </rcc>
  <rcc rId="3653" sId="1">
    <oc r="C108">
      <v>2298</v>
    </oc>
    <nc r="C108">
      <v>1116</v>
    </nc>
  </rcc>
  <rcc rId="3654" sId="1">
    <oc r="C109">
      <v>3073</v>
    </oc>
    <nc r="C109">
      <v>1281</v>
    </nc>
  </rcc>
  <rcc rId="3655" sId="1">
    <oc r="C110">
      <v>79850</v>
    </oc>
    <nc r="C110">
      <v>63620</v>
    </nc>
  </rcc>
</revisions>
</file>

<file path=xl/revisions/revisionLog6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56" sId="1">
    <oc r="C112">
      <v>333962</v>
    </oc>
    <nc r="C112">
      <v>314963</v>
    </nc>
  </rcc>
  <rcc rId="3657" sId="1">
    <oc r="C113">
      <v>6564</v>
    </oc>
    <nc r="C113">
      <v>3070</v>
    </nc>
  </rcc>
  <rcc rId="3658" sId="1">
    <oc r="C114">
      <v>39148</v>
    </oc>
    <nc r="C114">
      <v>38422</v>
    </nc>
  </rcc>
  <rcc rId="3659" sId="1">
    <oc r="C115">
      <v>26929</v>
    </oc>
    <nc r="C115">
      <v>23257</v>
    </nc>
  </rcc>
  <rcc rId="3660" sId="1">
    <oc r="C117">
      <v>76705</v>
    </oc>
    <nc r="C117">
      <v>74098</v>
    </nc>
  </rcc>
  <rcc rId="3661" sId="1">
    <oc r="C119">
      <v>209217</v>
    </oc>
    <nc r="C119">
      <v>189996</v>
    </nc>
  </rcc>
  <rcc rId="3662" sId="1">
    <oc r="C120">
      <v>11557</v>
    </oc>
    <nc r="C120">
      <v>10916</v>
    </nc>
  </rcc>
  <rcc rId="3663" sId="1">
    <oc r="C121">
      <v>10528</v>
    </oc>
    <nc r="C121">
      <v>9925</v>
    </nc>
  </rcc>
  <rcc rId="3664" sId="1">
    <oc r="C122">
      <v>9793</v>
    </oc>
    <nc r="C122">
      <v>9883</v>
    </nc>
  </rcc>
  <rcc rId="3665" sId="1">
    <oc r="C123">
      <v>17684</v>
    </oc>
    <nc r="C123">
      <v>18190</v>
    </nc>
  </rcc>
  <rcc rId="3666" sId="1">
    <oc r="C124">
      <v>10672</v>
    </oc>
    <nc r="C124">
      <v>10087</v>
    </nc>
  </rcc>
  <rcc rId="3667" sId="1">
    <oc r="C125">
      <v>9033</v>
    </oc>
    <nc r="C125">
      <v>8670</v>
    </nc>
  </rcc>
  <rcc rId="3668" sId="1">
    <oc r="C126">
      <v>16462</v>
    </oc>
    <nc r="C126">
      <v>16362</v>
    </nc>
  </rcc>
  <rcc rId="3669" sId="1">
    <oc r="C127">
      <v>11447</v>
    </oc>
    <nc r="C127">
      <v>10992</v>
    </nc>
  </rcc>
  <rcc rId="3670" sId="1">
    <oc r="C128">
      <v>10061</v>
    </oc>
    <nc r="C128">
      <v>10063</v>
    </nc>
  </rcc>
  <rcc rId="3671" sId="1">
    <oc r="C129">
      <v>10423</v>
    </oc>
    <nc r="C129">
      <v>9687</v>
    </nc>
  </rcc>
  <rcc rId="3672" sId="1">
    <oc r="C131">
      <v>84055</v>
    </oc>
    <nc r="C131">
      <v>75212</v>
    </nc>
  </rcc>
  <rcc rId="3673" sId="1">
    <oc r="C132">
      <v>43795</v>
    </oc>
    <nc r="C132">
      <v>42953</v>
    </nc>
  </rcc>
  <rcc rId="3674" sId="1">
    <oc r="C133">
      <v>185621</v>
    </oc>
    <nc r="C133">
      <v>181541</v>
    </nc>
  </rcc>
  <rcc rId="3675" sId="1">
    <oc r="C134">
      <v>20734</v>
    </oc>
    <nc r="C134">
      <v>20502</v>
    </nc>
  </rcc>
  <rcc rId="3676" sId="1">
    <oc r="C135">
      <v>46064</v>
    </oc>
    <nc r="C135">
      <v>44124</v>
    </nc>
  </rcc>
  <rcc rId="3677" sId="1">
    <oc r="C136">
      <v>104300</v>
    </oc>
    <nc r="C136">
      <v>97924</v>
    </nc>
  </rcc>
  <rcc rId="3678" sId="1">
    <oc r="C137">
      <v>193304</v>
    </oc>
    <nc r="C137">
      <v>216742</v>
    </nc>
  </rcc>
  <rcc rId="3679" sId="1">
    <oc r="C138">
      <v>1650000</v>
    </oc>
    <nc r="C138">
      <v>18935</v>
    </nc>
  </rcc>
  <rcc rId="3680" sId="1">
    <oc r="C141">
      <v>204673</v>
    </oc>
    <nc r="C141">
      <v>197123</v>
    </nc>
  </rcc>
  <rcc rId="3681" sId="1">
    <oc r="C144">
      <v>7744</v>
    </oc>
    <nc r="C144">
      <v>0</v>
    </nc>
  </rcc>
  <rcc rId="3682" sId="1">
    <oc r="C145">
      <v>125680</v>
    </oc>
    <nc r="C145">
      <v>122381</v>
    </nc>
  </rcc>
  <rcc rId="3683" sId="1">
    <oc r="C143">
      <v>110920</v>
    </oc>
    <nc r="C143">
      <v>99611</v>
    </nc>
  </rcc>
  <rcc rId="3684" sId="1">
    <oc r="C148">
      <v>542375</v>
    </oc>
    <nc r="C148">
      <v>590059</v>
    </nc>
  </rcc>
  <rcc rId="3685" sId="1">
    <oc r="C151">
      <v>486793</v>
    </oc>
    <nc r="C151">
      <v>777120</v>
    </nc>
  </rcc>
  <rcc rId="3686" sId="1">
    <oc r="C152">
      <v>263590</v>
    </oc>
    <nc r="C152">
      <v>280524</v>
    </nc>
  </rcc>
  <rcc rId="3687" sId="1">
    <oc r="C153">
      <v>270660</v>
    </oc>
    <nc r="C153">
      <v>289909</v>
    </nc>
  </rcc>
  <rcc rId="3688" sId="1">
    <oc r="C154">
      <v>160361</v>
    </oc>
    <nc r="C154">
      <v>167722</v>
    </nc>
  </rcc>
  <rcc rId="3689" sId="1">
    <oc r="C155">
      <v>45033</v>
    </oc>
    <nc r="C155">
      <v>45054</v>
    </nc>
  </rcc>
  <rcc rId="3690" sId="1">
    <oc r="C157">
      <v>128031</v>
    </oc>
    <nc r="C157">
      <v>280585</v>
    </nc>
  </rcc>
  <rcc rId="3691" sId="1">
    <oc r="C158">
      <v>277142</v>
    </oc>
    <nc r="C158">
      <v>842498</v>
    </nc>
  </rcc>
  <rcc rId="3692" sId="1">
    <oc r="C159">
      <v>579183</v>
    </oc>
    <nc r="C159">
      <v>1531439</v>
    </nc>
  </rcc>
  <rcc rId="3693" sId="1">
    <oc r="C160">
      <v>171701</v>
    </oc>
    <nc r="C160">
      <v>504881</v>
    </nc>
  </rcc>
  <rcc rId="3694" sId="1">
    <oc r="C161">
      <v>159273</v>
    </oc>
    <nc r="C161">
      <v>325556</v>
    </nc>
  </rcc>
  <rcc rId="3695" sId="1">
    <oc r="C162">
      <v>187548</v>
    </oc>
    <nc r="C162">
      <v>266427</v>
    </nc>
  </rcc>
  <rcc rId="3696" sId="1">
    <oc r="C163">
      <v>125344</v>
    </oc>
    <nc r="C163">
      <v>226926</v>
    </nc>
  </rcc>
  <rcc rId="3697" sId="1">
    <oc r="C164">
      <v>120755</v>
    </oc>
    <nc r="C164">
      <v>267322</v>
    </nc>
  </rcc>
  <rcc rId="3698" sId="1">
    <oc r="C165">
      <v>103079</v>
    </oc>
    <nc r="C165">
      <v>207405</v>
    </nc>
  </rcc>
  <rcc rId="3699" sId="1">
    <oc r="C166">
      <v>391921</v>
    </oc>
    <nc r="C166">
      <v>560863</v>
    </nc>
  </rcc>
  <rcc rId="3700" sId="1">
    <oc r="C167">
      <v>148671</v>
    </oc>
    <nc r="C167">
      <v>312558</v>
    </nc>
  </rcc>
  <rcc rId="3701" sId="1">
    <oc r="C168">
      <v>134233</v>
    </oc>
    <nc r="C168">
      <v>257614</v>
    </nc>
  </rcc>
  <rcc rId="3702" sId="1">
    <oc r="C169">
      <v>2365</v>
    </oc>
    <nc r="C169">
      <v>655020</v>
    </nc>
  </rcc>
  <rcc rId="3703" sId="1">
    <oc r="C170">
      <v>505671</v>
    </oc>
    <nc r="C170">
      <v>873664</v>
    </nc>
  </rcc>
  <rcc rId="3704" sId="1">
    <oc r="C171">
      <v>169312</v>
    </oc>
    <nc r="C171">
      <v>183391</v>
    </nc>
  </rcc>
  <rcc rId="3705" sId="1">
    <oc r="C172">
      <v>308390</v>
    </oc>
    <nc r="C172">
      <v>357322</v>
    </nc>
  </rcc>
  <rcc rId="3706" sId="1">
    <oc r="C173">
      <v>117020</v>
    </oc>
    <nc r="C173">
      <v>146720</v>
    </nc>
  </rcc>
  <rcc rId="3707" sId="1">
    <oc r="C174">
      <v>266488</v>
    </oc>
    <nc r="C174">
      <v>415606</v>
    </nc>
  </rcc>
  <rcc rId="3708" sId="1">
    <oc r="C175">
      <v>140942</v>
    </oc>
    <nc r="C175">
      <v>222838</v>
    </nc>
  </rcc>
</revisions>
</file>

<file path=xl/revisions/revisionLog6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09" sId="1">
    <oc r="H16">
      <v>511960</v>
    </oc>
    <nc r="H16">
      <v>518960</v>
    </nc>
  </rcc>
</revisions>
</file>

<file path=xl/revisions/revisionLog7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10" sId="1">
    <oc r="C177">
      <v>11700</v>
    </oc>
    <nc r="C177">
      <v>3839</v>
    </nc>
  </rcc>
  <rcc rId="3711" sId="1">
    <oc r="C178">
      <v>48676</v>
    </oc>
    <nc r="C178">
      <v>41545</v>
    </nc>
  </rcc>
  <rcc rId="3712" sId="1">
    <oc r="C179">
      <v>82392</v>
    </oc>
    <nc r="C179">
      <v>74408</v>
    </nc>
  </rcc>
  <rcc rId="3713" sId="1">
    <oc r="C180">
      <v>337486</v>
    </oc>
    <nc r="C180">
      <v>319057</v>
    </nc>
  </rcc>
  <rcc rId="3714" sId="1">
    <oc r="C182">
      <v>398587</v>
    </oc>
    <nc r="C182">
      <v>355401</v>
    </nc>
  </rcc>
  <rfmt sheetId="1" sqref="C183" start="0" length="2147483647">
    <dxf>
      <font>
        <color rgb="FFFF0000"/>
      </font>
    </dxf>
  </rfmt>
  <rcc rId="3715" sId="1">
    <oc r="C184">
      <v>25226</v>
    </oc>
    <nc r="C184">
      <v>20389</v>
    </nc>
  </rcc>
  <rcc rId="3716" sId="1">
    <oc r="C185">
      <v>160224</v>
    </oc>
    <nc r="C185">
      <v>166334</v>
    </nc>
  </rcc>
  <rcc rId="3717" sId="1">
    <oc r="C187">
      <v>88964</v>
    </oc>
    <nc r="C187">
      <v>73448</v>
    </nc>
  </rcc>
  <rcc rId="3718" sId="1">
    <oc r="C186">
      <v>66898</v>
    </oc>
    <nc r="C186">
      <v>62318</v>
    </nc>
  </rcc>
  <rcc rId="3719" sId="1">
    <oc r="C188">
      <v>87595</v>
    </oc>
    <nc r="C188">
      <v>0</v>
    </nc>
  </rcc>
  <rcc rId="3720" sId="1">
    <oc r="C189">
      <v>12935</v>
    </oc>
    <nc r="C189">
      <v>5853</v>
    </nc>
  </rcc>
  <rcc rId="3721" sId="1">
    <oc r="C190">
      <v>236404</v>
    </oc>
    <nc r="C190">
      <v>0</v>
    </nc>
  </rcc>
  <rcc rId="3722" sId="1">
    <oc r="C191">
      <v>111434</v>
    </oc>
    <nc r="C191">
      <v>116648</v>
    </nc>
  </rcc>
  <rcc rId="3723" sId="1">
    <oc r="C192">
      <v>1150</v>
    </oc>
    <nc r="C192">
      <v>1482</v>
    </nc>
  </rcc>
  <rcc rId="3724" sId="1">
    <oc r="C195">
      <v>31057</v>
    </oc>
    <nc r="C195">
      <v>14094</v>
    </nc>
  </rcc>
  <rcc rId="3725" sId="1">
    <oc r="C196">
      <v>13179</v>
    </oc>
    <nc r="C196">
      <v>4033</v>
    </nc>
  </rcc>
  <rcc rId="3726" sId="1">
    <nc r="C197">
      <v>6612</v>
    </nc>
  </rcc>
  <rcc rId="3727" sId="1">
    <oc r="C183">
      <v>1500000</v>
    </oc>
    <nc r="C183">
      <v>634674</v>
    </nc>
  </rcc>
  <rfmt sheetId="1" sqref="C183" start="0" length="2147483647">
    <dxf>
      <font/>
    </dxf>
  </rfmt>
  <rfmt sheetId="1" sqref="C183" start="0" length="2147483647">
    <dxf>
      <font>
        <color auto="1"/>
      </font>
    </dxf>
  </rfmt>
  <rcc rId="3728" sId="1">
    <oc r="C172">
      <v>357322</v>
    </oc>
    <nc r="C172">
      <v>435610</v>
    </nc>
  </rcc>
  <rcc rId="3729" sId="1">
    <oc r="C166">
      <v>560863</v>
    </oc>
    <nc r="C166">
      <v>580463</v>
    </nc>
  </rcc>
  <rcc rId="3730" sId="1">
    <nc r="C101">
      <v>236404</v>
    </nc>
  </rcc>
</revisions>
</file>

<file path=xl/revisions/revisionLog7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96" start="0" length="2147483647">
    <dxf>
      <font>
        <color auto="1"/>
      </font>
    </dxf>
  </rfmt>
</revisions>
</file>

<file path=xl/revisions/revisionLog7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1" sId="1">
    <oc r="C201">
      <v>553702</v>
    </oc>
    <nc r="C201">
      <v>492515</v>
    </nc>
  </rcc>
  <rcc rId="3732" sId="1">
    <oc r="C199">
      <v>273104</v>
    </oc>
    <nc r="C199">
      <v>261343</v>
    </nc>
  </rcc>
  <rcc rId="3733" sId="1">
    <oc r="C200">
      <v>144710</v>
    </oc>
    <nc r="C200">
      <v>117710</v>
    </nc>
  </rcc>
  <rcc rId="3734" sId="1">
    <oc r="C202">
      <v>5001</v>
    </oc>
    <nc r="C202">
      <v>3856</v>
    </nc>
  </rcc>
  <rcc rId="3735" sId="1">
    <oc r="C203">
      <v>79804</v>
    </oc>
    <nc r="C203">
      <v>69029</v>
    </nc>
  </rcc>
  <rcc rId="3736" sId="1">
    <oc r="C204">
      <v>210038</v>
    </oc>
    <nc r="C204">
      <v>158484</v>
    </nc>
  </rcc>
  <rcc rId="3737" sId="1">
    <oc r="C205">
      <v>163030</v>
    </oc>
    <nc r="C205">
      <v>115935</v>
    </nc>
  </rcc>
  <rcc rId="3738" sId="1">
    <oc r="C207">
      <v>13713</v>
    </oc>
    <nc r="C207">
      <v>9852</v>
    </nc>
  </rcc>
  <rcc rId="3739" sId="1">
    <oc r="C208">
      <v>582000</v>
    </oc>
    <nc r="C208">
      <v>244407</v>
    </nc>
  </rcc>
  <rcc rId="3740" sId="1">
    <oc r="C209">
      <v>40000</v>
    </oc>
    <nc r="C209">
      <v>28037</v>
    </nc>
  </rcc>
  <rcc rId="3741" sId="1">
    <oc r="C210">
      <v>30000</v>
    </oc>
    <nc r="C210">
      <v>31250</v>
    </nc>
  </rcc>
  <rcc rId="3742" sId="1">
    <oc r="C211">
      <v>220000</v>
    </oc>
    <nc r="C211">
      <v>142867</v>
    </nc>
  </rcc>
  <rcc rId="3743" sId="1">
    <oc r="C212">
      <v>15000</v>
    </oc>
    <nc r="C212">
      <v>12315</v>
    </nc>
  </rcc>
  <rcc rId="3744" sId="1">
    <oc r="C213">
      <v>151584</v>
    </oc>
    <nc r="C213">
      <v>1170</v>
    </nc>
  </rcc>
  <rcc rId="3745" sId="1">
    <oc r="C214">
      <v>109772</v>
    </oc>
    <nc r="C214">
      <v>0</v>
    </nc>
  </rcc>
  <rcc rId="3746" sId="1">
    <oc r="C215">
      <v>211398</v>
    </oc>
    <nc r="C215">
      <v>0</v>
    </nc>
  </rcc>
  <rcc rId="3747" sId="1">
    <oc r="C206">
      <v>195229</v>
    </oc>
    <nc r="C206">
      <v>170300</v>
    </nc>
  </rcc>
</revisions>
</file>

<file path=xl/revisions/revisionLog7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8" sId="1">
    <oc r="C183">
      <v>634674</v>
    </oc>
    <nc r="C183">
      <v>431878</v>
    </nc>
  </rcc>
</revisions>
</file>

<file path=xl/revisions/revisionLog7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9" sId="1">
    <oc r="C203">
      <v>69029</v>
    </oc>
    <nc r="C203">
      <v>69357</v>
    </nc>
  </rcc>
  <rcc rId="3750" sId="1">
    <oc r="C131">
      <v>75212</v>
    </oc>
    <nc r="C131">
      <v>75257</v>
    </nc>
  </rcc>
</revisions>
</file>

<file path=xl/revisions/revisionLog7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3" sId="1">
    <oc r="F185">
      <v>86432</v>
    </oc>
    <nc r="F185">
      <v>93148</v>
    </nc>
  </rcc>
  <rcc rId="3754" sId="1">
    <oc r="G185">
      <v>20821</v>
    </oc>
    <nc r="G185">
      <v>22439</v>
    </nc>
  </rcc>
  <rcc rId="3755" sId="1">
    <oc r="H185">
      <v>51967</v>
    </oc>
    <nc r="H185">
      <v>57021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7" sId="1">
    <oc r="H168">
      <v>83138</v>
    </oc>
    <nc r="H168">
      <v>83288</v>
    </nc>
  </rcc>
  <rcc rId="3758" sId="1">
    <oc r="H170">
      <v>196352</v>
    </oc>
    <nc r="H170">
      <v>196602</v>
    </nc>
  </rcc>
  <rcc rId="3759" sId="1">
    <oc r="H166">
      <v>164606</v>
    </oc>
    <nc r="H166">
      <v>164706</v>
    </nc>
  </rcc>
  <rcc rId="3760" sId="1">
    <oc r="H162">
      <v>64996</v>
    </oc>
    <nc r="H162">
      <v>65396</v>
    </nc>
  </rcc>
  <rcc rId="3761" sId="1">
    <oc r="H160">
      <v>94018</v>
    </oc>
    <nc r="H160">
      <v>94118</v>
    </nc>
  </rcc>
  <rcc rId="3762" sId="1">
    <oc r="H163">
      <v>57424</v>
    </oc>
    <nc r="H163">
      <v>57624</v>
    </nc>
  </rcc>
  <rcc rId="3763" sId="1">
    <oc r="H164">
      <v>62382</v>
    </oc>
    <nc r="H164">
      <v>62442</v>
    </nc>
  </rcc>
  <rcc rId="3764" sId="1">
    <oc r="H152">
      <v>89015</v>
    </oc>
    <nc r="H152">
      <v>89115</v>
    </nc>
  </rcc>
  <rcc rId="3765" sId="1">
    <oc r="H173">
      <v>27142</v>
    </oc>
    <nc r="H173">
      <v>27192</v>
    </nc>
  </rcc>
  <rcc rId="3766" sId="1">
    <oc r="H172">
      <v>52913</v>
    </oc>
    <nc r="H172">
      <v>59013</v>
    </nc>
  </rcc>
  <rcc rId="3767" sId="1">
    <oc r="H167">
      <v>98159</v>
    </oc>
    <nc r="H167">
      <v>98609</v>
    </nc>
  </rcc>
  <rcc rId="3768" sId="1">
    <oc r="H153">
      <v>81976</v>
    </oc>
    <nc r="H153">
      <v>82376</v>
    </nc>
  </rcc>
  <rcc rId="3769" sId="1">
    <oc r="H148">
      <v>139549</v>
    </oc>
    <nc r="H148">
      <v>139649</v>
    </nc>
  </rcc>
  <rcc rId="3770" sId="1">
    <oc r="H161">
      <v>116445</v>
    </oc>
    <nc r="H161">
      <v>116945</v>
    </nc>
  </rcc>
  <rcc rId="3771" sId="1">
    <oc r="H149">
      <v>147266</v>
    </oc>
    <nc r="H149">
      <v>147366</v>
    </nc>
  </rcc>
  <rcc rId="3772" sId="1">
    <oc r="H158">
      <v>123991</v>
    </oc>
    <nc r="H158">
      <v>125691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4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7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5" sId="1">
    <oc r="N4" t="inlineStr">
      <is>
        <t>Dobeles novada domes 26.01.2018</t>
      </is>
    </oc>
    <nc r="N4" t="inlineStr">
      <is>
        <t>Dobeles novada domes 25.01.2018</t>
      </is>
    </nc>
  </rcc>
  <rcc rId="3776" sId="1">
    <oc r="N5" t="inlineStr">
      <is>
        <t>saistošajiem noteikumiem N.1</t>
      </is>
    </oc>
    <nc r="N5" t="inlineStr">
      <is>
        <t>saistošajiem noteikumiem N….</t>
      </is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8" sId="1">
    <oc r="D224">
      <f>'\\DC1\Finanses\BUDZETS_2018\BUDŽETS_2018\[Ienemumi 1 pielik _2018.xls]Sheet1'!$D$113</f>
    </oc>
    <nc r="D224">
      <f>'\\DC1\Finanses\BUDZETS_2018\BUDŽETS_2018\[Ienemumi 1 pielik _2018.xls]Sheet1'!$D$113</f>
    </nc>
  </rcc>
  <rcc rId="3779" sId="1">
    <nc r="K44">
      <v>1125000</v>
    </nc>
  </rcc>
  <rcc rId="3780" sId="1">
    <nc r="B45" t="inlineStr">
      <is>
        <t>Katoļu, Bīlenšteina ielu izbūve</t>
      </is>
    </nc>
  </rcc>
  <rcc rId="3781" sId="1">
    <nc r="B44" t="inlineStr">
      <is>
        <t>Skolas, Upes ielu pārbūve</t>
      </is>
    </nc>
  </rcc>
  <rcc rId="3782" sId="1">
    <nc r="K45">
      <v>1151502</v>
    </nc>
  </rcc>
  <rcc rId="3783" sId="1">
    <oc r="K43">
      <v>824834</v>
    </oc>
    <nc r="K43">
      <v>202852</v>
    </nc>
  </rcc>
</revisions>
</file>

<file path=xl/revisions/revisionLog7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4" sId="1">
    <oc r="H91">
      <v>169828</v>
    </oc>
    <nc r="H91">
      <v>194828</v>
    </nc>
  </rcc>
  <rcc rId="3785" sId="1">
    <oc r="H84">
      <v>64843</v>
    </oc>
    <nc r="H84">
      <v>67651</v>
    </nc>
  </rcc>
  <rcc rId="3786" sId="1">
    <oc r="H83">
      <v>122653</v>
    </oc>
    <nc r="H83">
      <v>137653</v>
    </nc>
  </rcc>
  <rcc rId="3787" sId="1">
    <nc r="H101">
      <v>48791</v>
    </nc>
  </rcc>
</revisions>
</file>

<file path=xl/revisions/revisionLog7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8" sId="1">
    <oc r="K72">
      <v>200414</v>
    </oc>
    <nc r="K72">
      <v>430414</v>
    </nc>
  </rcc>
</revisions>
</file>

<file path=xl/revisions/revisionLog7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9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7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0" sId="1">
    <oc r="G148">
      <v>800</v>
    </oc>
    <nc r="G148"/>
  </rcc>
  <rcc rId="3791" sId="1">
    <oc r="G149">
      <v>940</v>
    </oc>
    <nc r="G149"/>
  </rcc>
  <rcc rId="3792" sId="1">
    <oc r="G152">
      <v>430</v>
    </oc>
    <nc r="G152"/>
  </rcc>
  <rcc rId="3793" sId="1">
    <oc r="G154">
      <v>380</v>
    </oc>
    <nc r="G154"/>
  </rcc>
  <rcc rId="3794" sId="1">
    <oc r="G157">
      <v>430</v>
    </oc>
    <nc r="G157"/>
  </rcc>
  <rcc rId="3795" sId="1">
    <oc r="G158">
      <v>2304</v>
    </oc>
    <nc r="G158"/>
  </rcc>
  <rcc rId="3796" sId="1">
    <oc r="F159">
      <v>3355</v>
    </oc>
    <nc r="F159"/>
  </rcc>
  <rcc rId="3797" sId="1">
    <oc r="G159">
      <v>808</v>
    </oc>
    <nc r="G159"/>
  </rcc>
  <rcc rId="3798" sId="1">
    <oc r="G161">
      <v>380</v>
    </oc>
    <nc r="G161"/>
  </rcc>
  <rcc rId="3799" sId="1">
    <oc r="F162">
      <v>800</v>
    </oc>
    <nc r="F162"/>
  </rcc>
  <rcc rId="3800" sId="1">
    <oc r="G162">
      <v>593</v>
    </oc>
    <nc r="G162"/>
  </rcc>
  <rcc rId="3801" sId="1">
    <oc r="G163">
      <v>430</v>
    </oc>
    <nc r="G163"/>
  </rcc>
  <rcc rId="3802" sId="1">
    <oc r="G165">
      <v>430</v>
    </oc>
    <nc r="G165"/>
  </rcc>
  <rcc rId="3803" sId="1">
    <oc r="F166">
      <v>4400</v>
    </oc>
    <nc r="F166"/>
  </rcc>
  <rcc rId="3804" sId="1">
    <oc r="G166">
      <v>1060</v>
    </oc>
    <nc r="G166"/>
  </rcc>
  <rcc rId="3805" sId="1">
    <oc r="G167">
      <v>1150</v>
    </oc>
    <nc r="G167"/>
  </rcc>
  <rcc rId="3806" sId="1">
    <oc r="F172">
      <v>800</v>
    </oc>
    <nc r="F172"/>
  </rcc>
  <rcc rId="3807" sId="1">
    <oc r="G172">
      <v>750</v>
    </oc>
    <nc r="G172"/>
  </rcc>
  <rcc rId="3808" sId="1">
    <oc r="F173">
      <v>1300</v>
    </oc>
    <nc r="F173"/>
  </rcc>
  <rcc rId="3809" sId="1">
    <oc r="G173">
      <v>1074</v>
    </oc>
    <nc r="G173"/>
  </rcc>
  <rcc rId="3810" sId="1">
    <oc r="F174">
      <v>3000</v>
    </oc>
    <nc r="F174"/>
  </rcc>
  <rcc rId="3811" sId="1">
    <oc r="G174">
      <v>723</v>
    </oc>
    <nc r="G174"/>
  </rcc>
  <rcc rId="3812" sId="1">
    <oc r="G175">
      <v>2000</v>
    </oc>
    <nc r="G175"/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4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7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7" sId="1">
    <nc r="H184">
      <v>31962</v>
    </nc>
  </rcc>
  <rcc rId="3818" sId="1">
    <nc r="H178">
      <v>2601</v>
    </nc>
  </rcc>
  <rcc rId="3819" sId="1">
    <nc r="H196">
      <v>14518</v>
    </nc>
  </rcc>
  <rcc rId="3820" sId="1">
    <nc r="H195">
      <v>16963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2" sId="1">
    <nc r="H177">
      <v>6639</v>
    </nc>
  </rcc>
</revisions>
</file>

<file path=xl/revisions/revisionLog7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23" sId="1" ref="A179:XFD179" action="insertRow"/>
  <rcc rId="3824" sId="1">
    <nc r="B179" t="inlineStr">
      <is>
        <t>DAVV projekts 8.4.1.0/16/J/001</t>
      </is>
    </nc>
  </rcc>
  <rcc rId="3825" sId="1">
    <nc r="H179">
      <v>224</v>
    </nc>
  </rcc>
  <rfmt sheetId="1" sqref="A179">
    <dxf>
      <numFmt numFmtId="30" formatCode="@"/>
    </dxf>
  </rfmt>
  <rcc rId="3826" sId="1" numFmtId="30">
    <nc r="A179" t="inlineStr">
      <is>
        <t>09.820</t>
      </is>
    </nc>
  </rcc>
</revisions>
</file>

<file path=xl/revisions/revisionLog7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27" sId="1" ref="A179:XFD179" action="deleteRow">
    <rfmt sheetId="1" xfDxf="1" sqref="A179:XFD179" start="0" length="0">
      <dxf>
        <font>
          <name val="Times New Roman"/>
          <scheme val="none"/>
        </font>
        <alignment horizontal="left" vertical="center" wrapText="1" readingOrder="0"/>
      </dxf>
    </rfmt>
    <rcc rId="0" sId="1" dxf="1">
      <nc r="A179" t="inlineStr">
        <is>
          <t>09.820</t>
        </is>
      </nc>
      <ndxf>
        <font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9" t="inlineStr">
        <is>
          <t>DAVV projekts 8.4.1.0/16/J/001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9" start="0" length="0">
      <dxf>
        <fill>
          <patternFill patternType="solid">
            <bgColor theme="9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79">
        <v>224</v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8" sId="1" ref="A179:XFD179" action="insertRow"/>
  <rcc rId="3829" sId="1">
    <nc r="A179" t="inlineStr">
      <is>
        <t>09.820</t>
      </is>
    </nc>
  </rcc>
  <rcc rId="3830" sId="1">
    <nc r="D179">
      <f>SUM(E179,H179,I179:N179)</f>
    </nc>
  </rcc>
  <rcc rId="3831" sId="1">
    <nc r="E179">
      <f>SUM(F179:G179)</f>
    </nc>
  </rcc>
  <rcc rId="3832" sId="1">
    <nc r="B179" t="inlineStr">
      <is>
        <t>DAVV projekts 8.4.1.0/16/J/001</t>
      </is>
    </nc>
  </rcc>
  <rcc rId="3833" sId="1">
    <nc r="H179">
      <v>224</v>
    </nc>
  </rcc>
</revisions>
</file>

<file path=xl/revisions/revisionLog7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4" sId="1">
    <oc r="H177">
      <v>6639</v>
    </oc>
    <nc r="H177">
      <v>6638</v>
    </nc>
  </rcc>
</revisions>
</file>

<file path=xl/revisions/revisionLog7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5" sId="1">
    <nc r="P147">
      <f>F147+G147+H147+I147+K147+L147+M147</f>
    </nc>
  </rcc>
  <rcc rId="3836" sId="1">
    <nc r="P146">
      <f>F146+G146+H146+I146+K146</f>
    </nc>
  </rcc>
  <rcc rId="3837" sId="1">
    <nc r="P111">
      <f>F111+G111+H111+I111+K111</f>
    </nc>
  </rcc>
  <rcc rId="3838" sId="1">
    <nc r="P118">
      <f>F118+G118+H118+K118</f>
    </nc>
  </rcc>
  <rcc rId="3839" sId="1">
    <nc r="P130">
      <f>F130+G130+H130+K130</f>
    </nc>
  </rcc>
</revisions>
</file>

<file path=xl/revisions/revisionLog7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0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c rId="3841" sId="1">
    <oc r="I140">
      <v>4152</v>
    </oc>
    <nc r="I140">
      <f>SUM(I141:I142)</f>
    </nc>
  </rcc>
</revisions>
</file>

<file path=xl/revisions/revisionLog7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2" sId="1">
    <nc r="P217">
      <f>F217+G217+H217+I217+J217+K217+L217+M217+N217</f>
    </nc>
  </rcc>
  <rcc rId="3843" sId="1">
    <oc r="F15">
      <f>SUM(F16:F31)</f>
    </oc>
    <nc r="F15">
      <f>SUM(F16:F31)</f>
    </nc>
  </rcc>
  <rcc rId="3844" sId="1">
    <oc r="G15">
      <f>SUM(G16:G31)</f>
    </oc>
    <nc r="G15">
      <f>SUM(G16:G31)</f>
    </nc>
  </rcc>
  <rcc rId="3845" sId="1">
    <oc r="H15">
      <f>SUM(H16:H31)</f>
    </oc>
    <nc r="H15">
      <f>SUM(H16:H31)</f>
    </nc>
  </rcc>
  <rcc rId="3846" sId="1">
    <oc r="I15">
      <f>SUM(I16:I31)</f>
    </oc>
    <nc r="I15">
      <f>SUM(I16:I31)</f>
    </nc>
  </rcc>
  <rcc rId="3847" sId="1">
    <oc r="J15">
      <f>SUM(J16:J31)</f>
    </oc>
    <nc r="J15">
      <f>SUM(J16:J31)</f>
    </nc>
  </rcc>
  <rcc rId="3848" sId="1">
    <oc r="K15">
      <f>SUM(K16:K31)</f>
    </oc>
    <nc r="K15">
      <f>SUM(K16:K31)</f>
    </nc>
  </rcc>
  <rcc rId="3849" sId="1">
    <oc r="L15">
      <f>SUM(L16:L31)</f>
    </oc>
    <nc r="L15">
      <f>SUM(L16:L31)</f>
    </nc>
  </rcc>
  <rcc rId="3850" sId="1">
    <oc r="M15">
      <f>SUM(M16:M31)</f>
    </oc>
    <nc r="M15">
      <f>SUM(M16:M31)</f>
    </nc>
  </rcc>
  <rcc rId="3851" sId="1">
    <oc r="N15">
      <f>SUM(N16:N31)</f>
    </oc>
    <nc r="N15">
      <f>SUM(N16:N31)</f>
    </nc>
  </rcc>
  <rcc rId="3852" sId="1">
    <oc r="F34">
      <f>F33+F32+F15</f>
    </oc>
    <nc r="F34">
      <f>F33+F32+F15</f>
    </nc>
  </rcc>
  <rcc rId="3853" sId="1">
    <oc r="G34">
      <f>G33+G32+G15</f>
    </oc>
    <nc r="G34">
      <f>G33+G32+G15</f>
    </nc>
  </rcc>
  <rcc rId="3854" sId="1">
    <oc r="H34">
      <f>H33+H32+H15</f>
    </oc>
    <nc r="H34">
      <f>H33+H32+H15</f>
    </nc>
  </rcc>
  <rcc rId="3855" sId="1">
    <oc r="I34">
      <f>I33+I32+I15</f>
    </oc>
    <nc r="I34">
      <f>I33+I32+I15</f>
    </nc>
  </rcc>
  <rcc rId="3856" sId="1">
    <oc r="J34">
      <f>J33+J32+J15</f>
    </oc>
    <nc r="J34">
      <f>J33+J32+J15</f>
    </nc>
  </rcc>
  <rcc rId="3857" sId="1">
    <oc r="K34">
      <f>K33+K32+K15</f>
    </oc>
    <nc r="K34">
      <f>K33+K32+K15</f>
    </nc>
  </rcc>
  <rcc rId="3858" sId="1">
    <oc r="L34">
      <f>L33+L32+L15</f>
    </oc>
    <nc r="L34">
      <f>L33+L32+L15</f>
    </nc>
  </rcc>
  <rcc rId="3859" sId="1">
    <oc r="M34">
      <f>M33+M32+M15</f>
    </oc>
    <nc r="M34">
      <f>M33+M32+M15</f>
    </nc>
  </rcc>
  <rcc rId="3860" sId="1">
    <oc r="N34">
      <f>N33+N32+N15</f>
    </oc>
    <nc r="N34">
      <f>N33+N32+N15</f>
    </nc>
  </rcc>
  <rcc rId="3861" sId="1">
    <oc r="F39">
      <f>SUM(F35,F36,F38)</f>
    </oc>
    <nc r="F39">
      <f>SUM(F35,F36,F38)</f>
    </nc>
  </rcc>
  <rcc rId="3862" sId="1">
    <oc r="G39">
      <f>SUM(G35,G36,G38)</f>
    </oc>
    <nc r="G39">
      <f>SUM(G35,G36,G38)</f>
    </nc>
  </rcc>
  <rcc rId="3863" sId="1">
    <oc r="H39">
      <f>SUM(H35,H36,H38)</f>
    </oc>
    <nc r="H39">
      <f>SUM(H35,H36,H38)</f>
    </nc>
  </rcc>
  <rcc rId="3864" sId="1">
    <oc r="I39">
      <f>SUM(I35,I36,I38)</f>
    </oc>
    <nc r="I39">
      <f>SUM(I35,I36,I38)</f>
    </nc>
  </rcc>
  <rcc rId="3865" sId="1">
    <oc r="J39">
      <f>SUM(J35,J36,J38)</f>
    </oc>
    <nc r="J39">
      <f>SUM(J35,J36,J38)</f>
    </nc>
  </rcc>
  <rcc rId="3866" sId="1">
    <oc r="K39">
      <f>SUM(K35,K36,K38)</f>
    </oc>
    <nc r="K39">
      <f>SUM(K35,K36,K38)</f>
    </nc>
  </rcc>
  <rcc rId="3867" sId="1">
    <oc r="L39">
      <f>SUM(L35,L36,L38)</f>
    </oc>
    <nc r="L39">
      <f>SUM(L35,L36,L38)</f>
    </nc>
  </rcc>
  <rcc rId="3868" sId="1">
    <oc r="M39">
      <f>SUM(M35,M36,M38)</f>
    </oc>
    <nc r="M39">
      <f>SUM(M35,M36,M38)</f>
    </nc>
  </rcc>
  <rcc rId="3869" sId="1">
    <oc r="N39">
      <f>SUM(N35,N36,N38)</f>
    </oc>
    <nc r="N39">
      <f>SUM(N35,N36,N38)</f>
    </nc>
  </rcc>
  <rcc rId="3870" sId="1">
    <oc r="F52">
      <f>F40+F41+F42+F43+F44+F45+F46+F47+F48+F49+F51+F50</f>
    </oc>
    <nc r="F52">
      <f>F40+F41+F42+F43+F44+F45+F46+F47+F48+F49+F51+F50</f>
    </nc>
  </rcc>
  <rcc rId="3871" sId="1">
    <oc r="G52">
      <f>G40+G41+G42+G43+G44+G45+G46+G47+G48+G49+G51+G50</f>
    </oc>
    <nc r="G52">
      <f>G40+G41+G42+G43+G44+G45+G46+G47+G48+G49+G51+G50</f>
    </nc>
  </rcc>
  <rcc rId="3872" sId="1">
    <oc r="H52">
      <f>H40+H41+H42+H43+H44+H45+H46+H47+H48+H49+H51+H50</f>
    </oc>
    <nc r="H52">
      <f>H40+H41+H42+H43+H44+H45+H46+H47+H48+H49+H51+H50</f>
    </nc>
  </rcc>
  <rcc rId="3873" sId="1">
    <oc r="I52">
      <f>I40+I41+I42+I43+I44+I45+I46+I47+I48+I49+I51+I50</f>
    </oc>
    <nc r="I52">
      <f>I40+I41+I42+I43+I44+I45+I46+I47+I48+I49+I51+I50</f>
    </nc>
  </rcc>
  <rcc rId="3874" sId="1">
    <oc r="J52">
      <f>J40+J41+J42+J43+J44+J45+J46+J47+J48+J49+J51+J50</f>
    </oc>
    <nc r="J52">
      <f>J40+J41+J42+J43+J44+J45+J46+J47+J48+J49+J51+J50</f>
    </nc>
  </rcc>
  <rcc rId="3875" sId="1">
    <oc r="K52">
      <f>K40+K41+K42+K43+K44+K45+K46+K47+K48+K49+K51+K50</f>
    </oc>
    <nc r="K52">
      <f>K40+K41+K42+K43+K44+K45+K46+K47+K48+K49+K51+K50</f>
    </nc>
  </rcc>
  <rcc rId="3876" sId="1">
    <oc r="L52">
      <f>L40+L41+L42+L43+L44+L45+L46+L47+L48+L49+L51+L50</f>
    </oc>
    <nc r="L52">
      <f>L40+L41+L42+L43+L44+L45+L46+L47+L48+L49+L51+L50</f>
    </nc>
  </rcc>
  <rcc rId="3877" sId="1">
    <oc r="M52">
      <f>M40+M41+M42+M43+M44+M45+M46+M47+M48+M49+M51+M50</f>
    </oc>
    <nc r="M52">
      <f>M40+M41+M42+M43+M44+M45+M46+M47+M48+M49+M51+M50</f>
    </nc>
  </rcc>
  <rcc rId="3878" sId="1">
    <oc r="N52">
      <f>N40+N41+N42+N43+N44+N45+N46+N47+N48+N49+N51+N50</f>
    </oc>
    <nc r="N52">
      <f>N40+N41+N42+N43+N44+N45+N46+N47+N48+N49+N51+N50</f>
    </nc>
  </rcc>
  <rcc rId="3879" sId="1">
    <oc r="F55">
      <f>SUM(F56:F58)</f>
    </oc>
    <nc r="F55">
      <f>SUM(F56:F58)</f>
    </nc>
  </rcc>
  <rcc rId="3880" sId="1">
    <oc r="G55">
      <f>SUM(G56:G58)</f>
    </oc>
    <nc r="G55">
      <f>SUM(G56:G58)</f>
    </nc>
  </rcc>
  <rcc rId="3881" sId="1">
    <oc r="H55">
      <f>SUM(H56:H58)</f>
    </oc>
    <nc r="H55">
      <f>SUM(H56:H58)</f>
    </nc>
  </rcc>
  <rcc rId="3882" sId="1">
    <oc r="I55">
      <f>SUM(I56:I58)</f>
    </oc>
    <nc r="I55">
      <f>SUM(I56:I58)</f>
    </nc>
  </rcc>
  <rcc rId="3883" sId="1">
    <oc r="J55">
      <f>SUM(J56:J58)</f>
    </oc>
    <nc r="J55">
      <f>SUM(J56:J58)</f>
    </nc>
  </rcc>
  <rcc rId="3884" sId="1">
    <oc r="K55">
      <f>SUM(K56:K58)</f>
    </oc>
    <nc r="K55">
      <f>SUM(K56:K58)</f>
    </nc>
  </rcc>
  <rcc rId="3885" sId="1">
    <oc r="L55">
      <f>SUM(L56:L58)</f>
    </oc>
    <nc r="L55">
      <f>SUM(L56:L58)</f>
    </nc>
  </rcc>
  <rcc rId="3886" sId="1">
    <oc r="M55">
      <f>SUM(M56:M58)</f>
    </oc>
    <nc r="M55">
      <f>SUM(M56:M58)</f>
    </nc>
  </rcc>
  <rcc rId="3887" sId="1">
    <oc r="N55">
      <f>SUM(N56:N58)</f>
    </oc>
    <nc r="N55">
      <f>SUM(N56:N58)</f>
    </nc>
  </rcc>
  <rcc rId="3888" sId="1">
    <oc r="F59">
      <f>F55+F53</f>
    </oc>
    <nc r="F59">
      <f>F55+F53</f>
    </nc>
  </rcc>
  <rcc rId="3889" sId="1">
    <oc r="G59">
      <f>G55+G53</f>
    </oc>
    <nc r="G59">
      <f>G55+G53</f>
    </nc>
  </rcc>
  <rcc rId="3890" sId="1">
    <oc r="H59">
      <f>H55+H53</f>
    </oc>
    <nc r="H59">
      <f>H55+H53</f>
    </nc>
  </rcc>
  <rcc rId="3891" sId="1">
    <oc r="I59">
      <f>I55+I53</f>
    </oc>
    <nc r="I59">
      <f>I55+I53</f>
    </nc>
  </rcc>
  <rcc rId="3892" sId="1">
    <oc r="J59">
      <f>J55+J53</f>
    </oc>
    <nc r="J59">
      <f>J55+J53</f>
    </nc>
  </rcc>
  <rcc rId="3893" sId="1">
    <oc r="K59">
      <f>K55+K53</f>
    </oc>
    <nc r="K59">
      <f>K55+K53</f>
    </nc>
  </rcc>
  <rcc rId="3894" sId="1">
    <oc r="L59">
      <f>L55+L53</f>
    </oc>
    <nc r="L59">
      <f>L55+L53</f>
    </nc>
  </rcc>
  <rcc rId="3895" sId="1">
    <oc r="M59">
      <f>M55+M53</f>
    </oc>
    <nc r="M59">
      <f>M55+M53</f>
    </nc>
  </rcc>
  <rcc rId="3896" sId="1">
    <oc r="N59">
      <f>N55+N53</f>
    </oc>
    <nc r="N59">
      <f>N55+N53</f>
    </nc>
  </rcc>
  <rcc rId="3897" sId="1">
    <oc r="F102">
      <f>F86+F82+F80+F71+F60</f>
    </oc>
    <nc r="F102">
      <f>F86+F82+F80+F71+F60</f>
    </nc>
  </rcc>
  <rcc rId="3898" sId="1">
    <oc r="G102">
      <f>G86+G82+G80+G71+G60</f>
    </oc>
    <nc r="G102">
      <f>G86+G82+G80+G71+G60</f>
    </nc>
  </rcc>
  <rcc rId="3899" sId="1">
    <oc r="H102">
      <f>H86+H82+H80+H71+H60</f>
    </oc>
    <nc r="H102">
      <f>H86+H82+H80+H71+H60</f>
    </nc>
  </rcc>
  <rcc rId="3900" sId="1">
    <oc r="I102">
      <f>I86+I82+I80+I71+I60</f>
    </oc>
    <nc r="I102">
      <f>I86+I82+I80+I71+I60</f>
    </nc>
  </rcc>
  <rcc rId="3901" sId="1">
    <oc r="J102">
      <f>J86+J82+J80+J71+J60</f>
    </oc>
    <nc r="J102">
      <f>J86+J82+J80+J71+J60</f>
    </nc>
  </rcc>
  <rcc rId="3902" sId="1">
    <oc r="K102">
      <f>K86+K82+K80+K71+K60</f>
    </oc>
    <nc r="K102">
      <f>K86+K82+K80+K71+K60</f>
    </nc>
  </rcc>
  <rcc rId="3903" sId="1">
    <oc r="L102">
      <f>L86+L82+L80+L71+L60</f>
    </oc>
    <nc r="L102">
      <f>L86+L82+L80+L71+L60</f>
    </nc>
  </rcc>
  <rcc rId="3904" sId="1">
    <oc r="M102">
      <f>M86+M82+M80+M71+M60</f>
    </oc>
    <nc r="M102">
      <f>M86+M82+M80+M71+M60</f>
    </nc>
  </rcc>
  <rcc rId="3905" sId="1">
    <oc r="N102">
      <f>N86+N82+N80+N71+N60</f>
    </oc>
    <nc r="N102">
      <f>N86+N82+N80+N71+N60</f>
    </nc>
  </rcc>
  <rcc rId="3906" sId="1">
    <oc r="B195" t="inlineStr">
      <is>
        <t>Bērzupes Erasmus projekts</t>
      </is>
    </oc>
    <nc r="B195" t="inlineStr">
      <is>
        <t>SPII Valodiņa Erasmus projekts</t>
      </is>
    </nc>
  </rcc>
  <rcc rId="3907" sId="1">
    <nc r="H195">
      <v>17709</v>
    </nc>
  </rcc>
  <rcc rId="3908" sId="1">
    <oc r="F147">
      <f>SUM(F148:F198)</f>
    </oc>
    <nc r="F147">
      <f>SUM(F148:F198)</f>
    </nc>
  </rcc>
  <rcc rId="3909" sId="1">
    <oc r="G147">
      <f>SUM(G148:G198)</f>
    </oc>
    <nc r="G147">
      <f>SUM(G148:G198)</f>
    </nc>
  </rcc>
  <rcc rId="3910" sId="1">
    <oc r="H147">
      <f>SUM(H148:H198)</f>
    </oc>
    <nc r="H147">
      <f>SUM(H148:H198)</f>
    </nc>
  </rcc>
  <rcc rId="3911" sId="1">
    <oc r="I147">
      <f>SUM(I148:I198)</f>
    </oc>
    <nc r="I147">
      <f>SUM(I148:I198)</f>
    </nc>
  </rcc>
  <rcc rId="3912" sId="1">
    <oc r="J147">
      <f>SUM(J148:J198)</f>
    </oc>
    <nc r="J147">
      <f>SUM(J148:J198)</f>
    </nc>
  </rcc>
  <rcc rId="3913" sId="1">
    <oc r="K147">
      <f>SUM(K148:K198)</f>
    </oc>
    <nc r="K147">
      <f>SUM(K148:K198)</f>
    </nc>
  </rcc>
  <rcc rId="3914" sId="1">
    <oc r="L147">
      <f>SUM(L148:L198)</f>
    </oc>
    <nc r="L147">
      <f>SUM(L148:L198)</f>
    </nc>
  </rcc>
  <rcc rId="3915" sId="1">
    <oc r="M147">
      <f>SUM(M148:M198)</f>
    </oc>
    <nc r="M147">
      <f>SUM(M148:M198)</f>
    </nc>
  </rcc>
  <rcc rId="3916" sId="1">
    <oc r="N147">
      <f>SUM(N148:N198)</f>
    </oc>
    <nc r="N147">
      <f>SUM(N148:N198)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8" sId="1">
    <oc r="H91">
      <v>194828</v>
    </oc>
    <nc r="H91">
      <v>174828</v>
    </nc>
  </rcc>
  <rcc rId="3919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c rId="3920" sId="1">
    <oc r="P217">
      <f>F217+G217+H217+I217+J217+K217+L217+M217+N217</f>
    </oc>
    <nc r="P217"/>
  </rcc>
  <rcc rId="3921" sId="1">
    <oc r="P146">
      <f>F146+G146+H146+I146+K146</f>
    </oc>
    <nc r="P146"/>
  </rcc>
  <rcc rId="3922" sId="1">
    <oc r="P147">
      <f>F147+G147+H147+I147+K147+L147+M147</f>
    </oc>
    <nc r="P147"/>
  </rcc>
  <rcc rId="3923" sId="1">
    <oc r="P130">
      <f>F130+G130+H130+K130</f>
    </oc>
    <nc r="P130"/>
  </rcc>
  <rcc rId="3924" sId="1">
    <oc r="P118">
      <f>F118+G118+H118+K118</f>
    </oc>
    <nc r="P118"/>
  </rcc>
  <rcc rId="3925" sId="1">
    <oc r="P111">
      <f>F111+G111+H111+I111+K111</f>
    </oc>
    <nc r="P111"/>
  </rcc>
</revisions>
</file>

<file path=xl/revisions/revisionLog7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7" sId="1">
    <nc r="F148">
      <v>375676</v>
    </nc>
  </rcc>
  <rcc rId="3928" sId="1">
    <nc r="G148">
      <v>91301</v>
    </nc>
  </rcc>
  <rcc rId="3929" sId="1">
    <nc r="F149">
      <v>362255</v>
    </nc>
  </rcc>
  <rcc rId="3930" sId="1">
    <nc r="G149">
      <v>88207</v>
    </nc>
  </rcc>
  <rcc rId="3931" sId="1">
    <nc r="F151">
      <v>335031</v>
    </nc>
  </rcc>
  <rcc rId="3932" sId="1">
    <nc r="G151">
      <v>81140</v>
    </nc>
  </rcc>
  <rcc rId="3933" sId="1">
    <nc r="F152">
      <v>169834</v>
    </nc>
  </rcc>
  <rcc rId="3934" sId="1">
    <nc r="G152">
      <v>41343</v>
    </nc>
  </rcc>
  <rcc rId="3935" sId="1">
    <nc r="F153">
      <v>188533</v>
    </nc>
  </rcc>
  <rcc rId="3936" sId="1">
    <nc r="G153">
      <v>45849</v>
    </nc>
  </rcc>
  <rcc rId="3937" sId="1">
    <nc r="F154">
      <v>106671</v>
    </nc>
  </rcc>
  <rcc rId="3938" sId="1">
    <nc r="G154">
      <v>26126</v>
    </nc>
  </rcc>
  <rcc rId="3939" sId="1">
    <nc r="F157">
      <v>179846</v>
    </nc>
  </rcc>
  <rcc rId="3940" sId="1">
    <nc r="G157">
      <v>43755</v>
    </nc>
  </rcc>
  <rcc rId="3941" sId="1">
    <nc r="F158">
      <v>440703</v>
    </nc>
  </rcc>
  <rcc rId="3942" sId="1">
    <nc r="G158">
      <v>108471</v>
    </nc>
  </rcc>
  <rcc rId="3943" sId="1">
    <nc r="F159">
      <v>731892</v>
    </nc>
  </rcc>
  <rcc rId="3944" sId="1">
    <nc r="G159">
      <v>177172</v>
    </nc>
  </rcc>
  <rcc rId="3945" sId="1">
    <nc r="F160">
      <v>239335</v>
    </nc>
  </rcc>
  <rcc rId="3946" sId="1">
    <nc r="G160">
      <v>58085</v>
    </nc>
  </rcc>
  <rcc rId="3947" sId="1">
    <nc r="F161">
      <v>145623</v>
    </nc>
  </rcc>
  <rcc rId="3948" sId="1">
    <nc r="G161">
      <v>35510</v>
    </nc>
  </rcc>
  <rcc rId="3949" sId="1">
    <nc r="F162">
      <v>140491</v>
    </nc>
  </rcc>
  <rcc rId="3950" sId="1">
    <nc r="G162">
      <v>34273</v>
    </nc>
  </rcc>
  <rcc rId="3951" sId="1">
    <nc r="F163">
      <v>124364</v>
    </nc>
  </rcc>
  <rcc rId="3952" sId="1">
    <nc r="G163">
      <v>30389</v>
    </nc>
  </rcc>
  <rcc rId="3953" sId="1">
    <nc r="F164">
      <v>132074</v>
    </nc>
  </rcc>
  <rcc rId="3954" sId="1">
    <nc r="G164">
      <v>32247</v>
    </nc>
  </rcc>
  <rcc rId="3955" sId="1">
    <nc r="F165">
      <v>101091</v>
    </nc>
  </rcc>
  <rcc rId="3956" sId="1">
    <nc r="G165">
      <v>24783</v>
    </nc>
  </rcc>
  <rcc rId="3957" sId="1">
    <nc r="F166">
      <v>289311</v>
    </nc>
  </rcc>
  <rcc rId="3958" sId="1">
    <nc r="G166">
      <v>70124</v>
    </nc>
  </rcc>
  <rcc rId="3959" sId="1">
    <nc r="F167">
      <v>160074</v>
    </nc>
  </rcc>
  <rcc rId="3960" sId="1">
    <nc r="G167">
      <v>39713</v>
    </nc>
  </rcc>
  <rcc rId="3961" sId="1">
    <nc r="F168">
      <v>127926</v>
    </nc>
  </rcc>
  <rcc rId="3962" sId="1">
    <nc r="G168">
      <v>31248</v>
    </nc>
  </rcc>
  <rcc rId="3963" sId="1">
    <nc r="F170">
      <v>437861</v>
    </nc>
  </rcc>
  <rcc rId="3964" sId="1">
    <nc r="G170">
      <v>106481</v>
    </nc>
  </rcc>
  <rcc rId="3965" sId="1">
    <nc r="F171">
      <v>79168</v>
    </nc>
  </rcc>
  <rcc rId="3966" sId="1">
    <nc r="G171">
      <v>19502</v>
    </nc>
  </rcc>
  <rcc rId="3967" sId="1">
    <nc r="F172">
      <v>195671</v>
    </nc>
  </rcc>
  <rcc rId="3968" sId="1">
    <nc r="G172">
      <v>47887</v>
    </nc>
  </rcc>
  <rcc rId="3969" sId="1">
    <nc r="F173">
      <v>90670</v>
    </nc>
  </rcc>
  <rcc rId="3970" sId="1">
    <nc r="G173">
      <v>22603</v>
    </nc>
  </rcc>
  <rcc rId="3971" sId="1">
    <nc r="F174">
      <v>242537</v>
    </nc>
  </rcc>
  <rcc rId="3972" sId="1">
    <nc r="G174">
      <v>58857</v>
    </nc>
  </rcc>
  <rcc rId="3973" sId="1">
    <nc r="F175">
      <v>130519</v>
    </nc>
  </rcc>
  <rcc rId="3974" sId="1">
    <nc r="G175">
      <v>33441</v>
    </nc>
  </rcc>
  <rcc rId="3975" sId="1">
    <oc r="F169">
      <v>102335</v>
    </oc>
    <nc r="F169">
      <v>313511</v>
    </nc>
  </rcc>
  <rcc rId="3976" sId="1">
    <oc r="G169">
      <v>28532</v>
    </oc>
    <nc r="G169">
      <v>79404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8" sId="1">
    <oc r="F191">
      <v>3241119</v>
    </oc>
    <nc r="F191"/>
  </rcc>
  <rcc rId="3979" sId="1">
    <oc r="G191">
      <v>780786</v>
    </oc>
    <nc r="G191"/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1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4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c rId="3985" sId="1">
    <nc r="F41">
      <v>1500</v>
    </nc>
  </rcc>
  <rcc rId="3986" sId="1">
    <nc r="G41">
      <v>361</v>
    </nc>
  </rcc>
  <rcc rId="3987" sId="1">
    <nc r="L41">
      <v>68500</v>
    </nc>
  </rcc>
</revisions>
</file>

<file path=xl/revisions/revisionLog7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8" sId="1">
    <oc r="C151">
      <v>777120</v>
    </oc>
    <nc r="C151">
      <v>531346</v>
    </nc>
  </rcc>
  <rcc rId="3989" sId="1">
    <oc r="K72">
      <v>430414</v>
    </oc>
    <nc r="K72">
      <v>225828</v>
    </nc>
  </rcc>
</revisions>
</file>

<file path=xl/revisions/revisionLog7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0" sId="1">
    <nc r="F220">
      <f>D222+D220+D219+D218</f>
    </nc>
  </rcc>
</revisions>
</file>

<file path=xl/revisions/revisionLog7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2" sId="1">
    <oc r="F220">
      <f>D222+D220+D219+D218</f>
    </oc>
    <nc r="F220"/>
  </rcc>
  <rcc rId="3993" sId="1">
    <oc r="D227">
      <f>D225-D223</f>
    </oc>
    <nc r="D227"/>
  </rcc>
  <rcc rId="3994" sId="1">
    <oc r="D225">
      <f>'\\DC1\Finanses\BUDZETS_2018\BUDŽETS_2018\[Ienemumi 1 pielik _2018.xls]Sheet1'!$D$113</f>
    </oc>
    <nc r="D225"/>
  </rcc>
</revisions>
</file>

<file path=xl/revisions/revisionLog7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1:N101">
    <dxf>
      <fill>
        <patternFill>
          <bgColor theme="0"/>
        </patternFill>
      </fill>
    </dxf>
  </rfmt>
  <rfmt sheetId="1" sqref="A191:N191">
    <dxf>
      <fill>
        <patternFill>
          <bgColor theme="0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Sheet1!$2:$2,Sheet1!$73:$74,Sheet1!$150:$150,Sheet1!$156:$156,Sheet1!$191:$191</formula>
    <oldFormula>Sheet1!$2:$2,Sheet1!$73:$74,Sheet1!$150:$150,Sheet1!$156:$156</oldFormula>
  </rdn>
  <rcv guid="{3A56BBDD-68CD-4AEA-B9E4-12391459D4C4}" action="add"/>
</revisions>
</file>

<file path=xl/revisions/revisionLog7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1">
    <dxf>
      <fill>
        <patternFill>
          <bgColor theme="9" tint="0.59999389629810485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Sheet1!$2:$2,Sheet1!$73:$74,Sheet1!$150:$150,Sheet1!$156:$156,Sheet1!$191:$191</oldFormula>
  </rdn>
  <rcv guid="{3A56BBDD-68CD-4AEA-B9E4-12391459D4C4}" action="add"/>
</revisions>
</file>

<file path=xl/revisions/revisionLog7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1" sId="1">
    <oc r="F174">
      <v>242537</v>
    </oc>
    <nc r="F174">
      <v>242631</v>
    </nc>
  </rcc>
  <rcc rId="4002" sId="1">
    <oc r="G174">
      <v>58857</v>
    </oc>
    <nc r="G174">
      <v>58880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004" sId="1" ref="C1:C1048576" action="deleteCol">
    <undo index="65535" exp="area" ref3D="1" dr="$A$191:$XFD$191" dn="Z_3A56BBDD_68CD_4AEA_B9E4_12391459D4C4_.wvu.Rows" sId="1"/>
    <undo index="65535" exp="area" ref3D="1" dr="$A$155:$XFD$156" dn="Z_3A56BBDD_68CD_4AEA_B9E4_12391459D4C4_.wvu.Rows" sId="1"/>
    <undo index="65535" exp="area" ref3D="1" dr="$A$150:$XFD$150" dn="Z_3A56BBDD_68CD_4AEA_B9E4_12391459D4C4_.wvu.Rows" sId="1"/>
    <undo index="65535" exp="area" ref3D="1" dr="$A$73:$XFD$74" dn="Z_3A56BBDD_68CD_4AEA_B9E4_12391459D4C4_.wvu.Rows" sId="1"/>
    <undo index="1" exp="area" ref3D="1" dr="$A$2:$XFD$2" dn="Z_3A56BBDD_68CD_4AEA_B9E4_12391459D4C4_.wvu.Rows" sId="1"/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undo index="65535" exp="area" ref3D="1" dr="$A$44:$XFD$45" dn="Z_CFE03FCF_A4D8_435A_8A9B_0544466F5A93_.wvu.Rows" sId="1"/>
    <undo index="1" exp="area" ref3D="1" dr="$A$2:$XFD$2" dn="Z_CFE03FCF_A4D8_435A_8A9B_0544466F5A93_.wvu.Rows" sId="1"/>
    <rfmt sheetId="1" xfDxf="1" sqref="C1:C1048576" start="0" length="0">
      <dxf>
        <font>
          <name val="Times New Roman"/>
          <family val="1"/>
        </font>
        <alignment horizontal="right"/>
      </dxf>
    </rfmt>
    <rfmt sheetId="1" sqref="C1" start="0" length="0">
      <dxf>
        <font>
          <b/>
          <sz val="12"/>
          <name val="Times New Roman"/>
          <family val="1"/>
        </font>
        <alignment horizontal="center"/>
      </dxf>
    </rfmt>
    <rfmt sheetId="1" sqref="C2" start="0" length="0">
      <dxf>
        <font>
          <b/>
          <sz val="12"/>
          <name val="Times New Roman"/>
          <family val="1"/>
        </font>
      </dxf>
    </rfmt>
    <rfmt sheetId="1" sqref="C3" start="0" length="0">
      <dxf>
        <font>
          <b/>
          <sz val="12"/>
          <name val="Times New Roman"/>
          <family val="1"/>
        </font>
      </dxf>
    </rfmt>
    <rfmt sheetId="1" sqref="C5" start="0" length="0">
      <dxf>
        <font>
          <i/>
          <name val="Times New Roman"/>
          <family val="1"/>
        </font>
        <alignment vertical="center" wrapText="1"/>
      </dxf>
    </rfmt>
    <rfmt sheetId="1" sqref="C6" start="0" length="0">
      <dxf>
        <alignment vertical="center" wrapText="1"/>
      </dxf>
    </rfmt>
    <rfmt sheetId="1" sqref="C7" start="0" length="0">
      <dxf>
        <alignment vertical="center" wrapText="1"/>
      </dxf>
    </rfmt>
    <rfmt sheetId="1" sqref="C8" start="0" length="0">
      <dxf>
        <alignment vertical="center" wrapText="1"/>
      </dxf>
    </rfmt>
    <rfmt sheetId="1" sqref="C9" start="0" length="0">
      <dxf>
        <alignment vertical="center" wrapText="1"/>
      </dxf>
    </rfmt>
    <rfmt sheetId="1" sqref="C10" start="0" length="0">
      <dxf>
        <font>
          <b/>
          <sz val="12"/>
          <name val="Times New Roman"/>
          <family val="1"/>
        </font>
        <alignment horizontal="center"/>
      </dxf>
    </rfmt>
    <rfmt sheetId="1" sqref="C11" start="0" length="0">
      <dxf>
        <font>
          <b/>
          <name val="Times New Roman"/>
          <family val="1"/>
        </font>
      </dxf>
    </rfmt>
    <rfmt sheetId="1" sqref="C12" start="0" length="0">
      <dxf>
        <font>
          <b/>
          <name val="Times New Roman"/>
          <family val="1"/>
        </font>
      </dxf>
    </rfmt>
    <rcc rId="0" sId="1" dxf="1">
      <nc r="C13" t="inlineStr">
        <is>
          <t>2017.g.izpilde</t>
        </is>
      </nc>
      <ndxf>
        <font>
          <i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top style="thin">
            <color indexed="64"/>
          </top>
        </border>
      </ndxf>
    </rcc>
    <rfmt sheetId="1" sqref="C14" start="0" length="0">
      <dxf>
        <font>
          <i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bottom style="thin">
            <color indexed="64"/>
          </bottom>
        </border>
      </dxf>
    </rfmt>
    <rcc rId="0" sId="1" dxf="1">
      <nc r="C15">
        <f>SUM(C16:C31)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</ndxf>
    </rcc>
    <rcc rId="0" sId="1" dxf="1">
      <nc r="C16">
        <v>11013821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111569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>
        <v>76780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>
        <v>61762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>
        <v>41418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>
        <v>77342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>
        <v>75649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>
        <v>45997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71819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>
        <v>61340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>
        <v>81213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50166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>
        <v>42894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29985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4777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275000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v>21818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f>C33+C32+C15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>
        <v>252519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>
        <f>SUM(C37)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>
        <v>370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v>126197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>
        <f>SUM(C35,C36,C38)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>
        <v>123497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 t="inlineStr">
        <is>
          <t>66065</t>
        </is>
      </nc>
      <ndxf>
        <font>
          <b/>
          <color indexed="8"/>
          <name val="Times New Roman"/>
          <family val="1"/>
        </font>
        <numFmt numFmtId="30" formatCode="@"/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v>93338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>
        <v>60369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4" start="0" length="0">
      <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5" start="0" length="0">
      <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6">
        <v>140532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8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9">
        <v>219638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>
        <v>406050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>
        <v>45326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f>C40+C41+C42+C43+C44+C45+C46+C47+C48+C49+C51+C50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v>13430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4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5">
        <f>SUM(C56:C58)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6">
        <v>20788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>
        <v>10000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>
        <v>101320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>
        <f>C55+C53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>
        <f>SUM(C61:C70)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v>36147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>
        <v>24185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165689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v>7359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v>32857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>
        <v>31809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>
        <v>12996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>
        <v>3807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>
        <v>30710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>
        <v>3720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>
        <f>SUM(C72:C79)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>
        <v>185883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3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4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75">
        <v>34746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6">
        <v>181707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7">
        <v>0</v>
      </nc>
      <ndxf>
        <font>
          <sz val="10"/>
          <color indexed="8"/>
          <name val="Times New Roman"/>
          <family val="1"/>
          <charset val="186"/>
          <scheme val="none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8">
        <v>5000</v>
      </nc>
      <ndxf>
        <font>
          <sz val="10"/>
          <color indexed="8"/>
          <name val="Times New Roman"/>
          <family val="1"/>
          <charset val="186"/>
          <scheme val="none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9">
        <v>11083</v>
      </nc>
      <ndxf>
        <font>
          <sz val="10"/>
          <color indexed="8"/>
          <name val="Times New Roman"/>
          <family val="1"/>
          <charset val="186"/>
          <scheme val="none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>
        <f>SUM(C81:C81)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v>40000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>
        <f>SUM(C83:C85)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3">
        <v>62211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4">
        <v>45142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5">
        <v>128762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6">
        <f>SUM(C87:C101)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106389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>
        <v>13350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20988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>
        <v>105584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>
        <v>77838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2">
        <v>9273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4680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4">
        <v>164329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319563</v>
      </nc>
      <ndxf>
        <fill>
          <patternFill patternType="solid">
            <bgColor theme="9" tint="0.59999389629810485"/>
          </patternFill>
        </fill>
        <alignment vertical="justify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>
        <v>0</v>
      </nc>
      <ndxf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7">
        <v>14421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8">
        <v>118765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v>36000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0">
        <v>124230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1">
        <v>236404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f>C86+C82+C80+C71+C60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f>SUM(C104:C110)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2008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5">
        <v>2154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3789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v>3470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v>1116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v>1281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63620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1">
        <f>SUM(C112:C117)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2">
        <v>314963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3">
        <v>3070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4">
        <v>38422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23257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6">
        <v>22042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>
        <v>74098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f>SUM(C119:C129)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9">
        <v>189996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0">
        <v>10916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>
        <v>9925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9883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>
        <v>18190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>
        <v>10087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8670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v>16362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v>10992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>
        <v>10063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>
        <v>9687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f>SUM(C131:C139)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v>75257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2">
        <v>42953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>
        <v>181541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20502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44124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>
        <v>97924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7">
        <v>216742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8">
        <v>18935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9">
        <v>84527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0">
        <f>SUM(C141:C142)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1">
        <v>197123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2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43">
        <v>99611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5">
        <v>122381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f>C111+C118+C130+C140+C143+C144+C145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>
        <f>SUM(C148:C198)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>
        <v>590059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>
        <v>734142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50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51">
        <v>531346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>
        <v>280524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289909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>
        <v>167722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45054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56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57">
        <v>280585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8">
        <v>842498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9">
        <v>1531439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>
        <v>504881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1">
        <v>325556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>
        <v>266427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3">
        <v>226926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>
        <v>267322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>
        <v>207405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6">
        <v>580463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7">
        <v>312558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8">
        <v>257614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v>655020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0">
        <v>873664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1">
        <v>183391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2">
        <v>435610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3">
        <v>146720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4">
        <v>415606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5">
        <v>222838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6">
        <v>1004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>
        <v>3839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>
        <v>41545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9" start="0" length="0">
      <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0">
        <v>74408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>
        <v>319057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2">
        <v>2620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3">
        <v>355401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4">
        <v>431878</v>
      </nc>
      <ndxf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>
        <v>20389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>
        <v>166334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7">
        <v>62318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8">
        <v>73448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>
        <v>0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0">
        <v>5853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>
        <v>0</v>
      </nc>
      <n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>
        <v>116648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>
        <v>1482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4">
        <v>1336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5">
        <v>19684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6">
        <v>14094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7">
        <v>4033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>
        <v>6612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>
        <f>SUM(C200:C216)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">
        <v>261343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">
        <v>117710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">
        <v>492515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3">
        <v>3856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v>69357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>
        <v>158484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6">
        <v>115935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7">
        <v>170300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v>9852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>
        <v>244407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0">
        <v>28037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1">
        <v>31250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2">
        <v>142867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3">
        <v>12315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4">
        <v>1170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5">
        <v>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>
        <v>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>
        <f>SUM(C34,C39,C52,C59,C102,C103,C146,C147,C199)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8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9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220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221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222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23">
        <f>SUM(C217:C222)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24" start="0" length="0">
      <dxf>
        <font>
          <b/>
          <name val="Times New Roman"/>
          <family val="1"/>
        </font>
      </dxf>
    </rfmt>
    <rfmt sheetId="1" sqref="C225" start="0" length="0">
      <dxf>
        <font>
          <b/>
          <name val="Times New Roman"/>
          <family val="1"/>
        </font>
      </dxf>
    </rfmt>
    <rfmt sheetId="1" sqref="C226" start="0" length="0">
      <dxf/>
    </rfmt>
    <rfmt sheetId="1" sqref="C227" start="0" length="0">
      <dxf/>
    </rfmt>
    <rfmt sheetId="1" sqref="C228" start="0" length="0">
      <dxf/>
    </rfmt>
    <rfmt sheetId="1" sqref="C229" start="0" length="0">
      <dxf/>
    </rfmt>
    <rfmt sheetId="1" sqref="C230" start="0" length="0">
      <dxf/>
    </rfmt>
    <rfmt sheetId="1" sqref="C231" start="0" length="0">
      <dxf/>
    </rfmt>
    <rfmt sheetId="1" sqref="C232" start="0" length="0">
      <dxf/>
    </rfmt>
    <rfmt sheetId="1" sqref="C233" start="0" length="0">
      <dxf/>
    </rfmt>
    <rfmt sheetId="1" sqref="C234" start="0" length="0">
      <dxf/>
    </rfmt>
    <rfmt sheetId="1" sqref="C235" start="0" length="0">
      <dxf/>
    </rfmt>
    <rfmt sheetId="1" sqref="C236" start="0" length="0">
      <dxf/>
    </rfmt>
    <rfmt sheetId="1" sqref="C237" start="0" length="0">
      <dxf/>
    </rfmt>
    <rfmt sheetId="1" sqref="C238" start="0" length="0">
      <dxf/>
    </rfmt>
    <rfmt sheetId="1" sqref="C239" start="0" length="0">
      <dxf/>
    </rfmt>
    <rfmt sheetId="1" sqref="C240" start="0" length="0">
      <dxf/>
    </rfmt>
    <rfmt sheetId="1" sqref="C241" start="0" length="0">
      <dxf/>
    </rfmt>
    <rfmt sheetId="1" sqref="C242" start="0" length="0">
      <dxf/>
    </rfmt>
    <rfmt sheetId="1" sqref="C243" start="0" length="0">
      <dxf/>
    </rfmt>
    <rfmt sheetId="1" sqref="C244" start="0" length="0">
      <dxf/>
    </rfmt>
    <rfmt sheetId="1" sqref="C245" start="0" length="0">
      <dxf/>
    </rfmt>
    <rfmt sheetId="1" sqref="C246" start="0" length="0">
      <dxf/>
    </rfmt>
    <rfmt sheetId="1" sqref="C247" start="0" length="0">
      <dxf/>
    </rfmt>
    <rfmt sheetId="1" sqref="C248" start="0" length="0">
      <dxf/>
    </rfmt>
    <rfmt sheetId="1" sqref="C249" start="0" length="0">
      <dxf/>
    </rfmt>
    <rfmt sheetId="1" sqref="C250" start="0" length="0">
      <dxf/>
    </rfmt>
    <rfmt sheetId="1" sqref="C251" start="0" length="0">
      <dxf/>
    </rfmt>
    <rfmt sheetId="1" sqref="C252" start="0" length="0">
      <dxf/>
    </rfmt>
    <rfmt sheetId="1" sqref="C253" start="0" length="0">
      <dxf/>
    </rfmt>
    <rfmt sheetId="1" sqref="C254" start="0" length="0">
      <dxf/>
    </rfmt>
    <rfmt sheetId="1" sqref="C255" start="0" length="0">
      <dxf/>
    </rfmt>
    <rfmt sheetId="1" sqref="C256" start="0" length="0">
      <dxf/>
    </rfmt>
    <rfmt sheetId="1" sqref="C257" start="0" length="0">
      <dxf/>
    </rfmt>
    <rfmt sheetId="1" sqref="C258" start="0" length="0">
      <dxf/>
    </rfmt>
    <rfmt sheetId="1" sqref="C259" start="0" length="0">
      <dxf/>
    </rfmt>
    <rfmt sheetId="1" sqref="C260" start="0" length="0">
      <dxf/>
    </rfmt>
    <rfmt sheetId="1" sqref="C261" start="0" length="0">
      <dxf/>
    </rfmt>
    <rfmt sheetId="1" sqref="C262" start="0" length="0">
      <dxf/>
    </rfmt>
    <rfmt sheetId="1" sqref="C263" start="0" length="0">
      <dxf/>
    </rfmt>
    <rfmt sheetId="1" sqref="C264" start="0" length="0">
      <dxf/>
    </rfmt>
    <rfmt sheetId="1" sqref="C265" start="0" length="0">
      <dxf/>
    </rfmt>
    <rfmt sheetId="1" sqref="C266" start="0" length="0">
      <dxf/>
    </rfmt>
    <rfmt sheetId="1" sqref="C267" start="0" length="0">
      <dxf/>
    </rfmt>
    <rfmt sheetId="1" sqref="C268" start="0" length="0">
      <dxf/>
    </rfmt>
    <rfmt sheetId="1" sqref="C269" start="0" length="0">
      <dxf/>
    </rfmt>
    <rfmt sheetId="1" sqref="C270" start="0" length="0">
      <dxf/>
    </rfmt>
    <rfmt sheetId="1" sqref="C271" start="0" length="0">
      <dxf/>
    </rfmt>
    <rfmt sheetId="1" sqref="C272" start="0" length="0">
      <dxf/>
    </rfmt>
    <rfmt sheetId="1" sqref="C273" start="0" length="0">
      <dxf/>
    </rfmt>
    <rfmt sheetId="1" sqref="C274" start="0" length="0">
      <dxf/>
    </rfmt>
    <rfmt sheetId="1" sqref="C275" start="0" length="0">
      <dxf/>
    </rfmt>
    <rfmt sheetId="1" sqref="C276" start="0" length="0">
      <dxf/>
    </rfmt>
    <rfmt sheetId="1" sqref="C277" start="0" length="0">
      <dxf/>
    </rfmt>
    <rfmt sheetId="1" sqref="C278" start="0" length="0">
      <dxf/>
    </rfmt>
    <rfmt sheetId="1" sqref="C279" start="0" length="0">
      <dxf/>
    </rfmt>
    <rfmt sheetId="1" sqref="C280" start="0" length="0">
      <dxf/>
    </rfmt>
    <rfmt sheetId="1" sqref="C281" start="0" length="0">
      <dxf/>
    </rfmt>
    <rfmt sheetId="1" sqref="C282" start="0" length="0">
      <dxf/>
    </rfmt>
    <rfmt sheetId="1" sqref="C283" start="0" length="0">
      <dxf/>
    </rfmt>
    <rfmt sheetId="1" sqref="C284" start="0" length="0">
      <dxf/>
    </rfmt>
    <rfmt sheetId="1" sqref="C285" start="0" length="0">
      <dxf/>
    </rfmt>
    <rfmt sheetId="1" sqref="C286" start="0" length="0">
      <dxf/>
    </rfmt>
    <rfmt sheetId="1" sqref="C287" start="0" length="0">
      <dxf/>
    </rfmt>
    <rfmt sheetId="1" sqref="C288" start="0" length="0">
      <dxf/>
    </rfmt>
    <rfmt sheetId="1" sqref="C289" start="0" length="0">
      <dxf/>
    </rfmt>
    <rfmt sheetId="1" sqref="C290" start="0" length="0">
      <dxf/>
    </rfmt>
    <rfmt sheetId="1" sqref="C291" start="0" length="0">
      <dxf/>
    </rfmt>
    <rfmt sheetId="1" sqref="C292" start="0" length="0">
      <dxf/>
    </rfmt>
    <rfmt sheetId="1" sqref="C293" start="0" length="0">
      <dxf/>
    </rfmt>
    <rfmt sheetId="1" sqref="C294" start="0" length="0">
      <dxf/>
    </rfmt>
    <rfmt sheetId="1" sqref="C295" start="0" length="0">
      <dxf/>
    </rfmt>
    <rfmt sheetId="1" sqref="C296" start="0" length="0">
      <dxf/>
    </rfmt>
    <rfmt sheetId="1" sqref="C297" start="0" length="0">
      <dxf/>
    </rfmt>
    <rfmt sheetId="1" sqref="C298" start="0" length="0">
      <dxf/>
    </rfmt>
    <rfmt sheetId="1" sqref="C299" start="0" length="0">
      <dxf/>
    </rfmt>
    <rfmt sheetId="1" sqref="C300" start="0" length="0">
      <dxf/>
    </rfmt>
    <rfmt sheetId="1" sqref="C301" start="0" length="0">
      <dxf/>
    </rfmt>
    <rfmt sheetId="1" sqref="C302" start="0" length="0">
      <dxf/>
    </rfmt>
    <rfmt sheetId="1" sqref="C303" start="0" length="0">
      <dxf/>
    </rfmt>
    <rfmt sheetId="1" sqref="C304" start="0" length="0">
      <dxf/>
    </rfmt>
    <rfmt sheetId="1" sqref="C305" start="0" length="0">
      <dxf/>
    </rfmt>
    <rfmt sheetId="1" sqref="C306" start="0" length="0">
      <dxf/>
    </rfmt>
    <rfmt sheetId="1" sqref="C307" start="0" length="0">
      <dxf/>
    </rfmt>
    <rfmt sheetId="1" sqref="C308" start="0" length="0">
      <dxf/>
    </rfmt>
    <rfmt sheetId="1" sqref="C309" start="0" length="0">
      <dxf/>
    </rfmt>
    <rfmt sheetId="1" sqref="C310" start="0" length="0">
      <dxf/>
    </rfmt>
    <rfmt sheetId="1" sqref="C311" start="0" length="0">
      <dxf/>
    </rfmt>
    <rfmt sheetId="1" sqref="C312" start="0" length="0">
      <dxf/>
    </rfmt>
    <rfmt sheetId="1" sqref="C313" start="0" length="0">
      <dxf/>
    </rfmt>
    <rfmt sheetId="1" sqref="C314" start="0" length="0">
      <dxf/>
    </rfmt>
    <rfmt sheetId="1" sqref="C315" start="0" length="0">
      <dxf/>
    </rfmt>
    <rfmt sheetId="1" sqref="C316" start="0" length="0">
      <dxf/>
    </rfmt>
    <rfmt sheetId="1" sqref="C317" start="0" length="0">
      <dxf/>
    </rfmt>
    <rfmt sheetId="1" sqref="C318" start="0" length="0">
      <dxf/>
    </rfmt>
    <rfmt sheetId="1" sqref="C319" start="0" length="0">
      <dxf/>
    </rfmt>
    <rfmt sheetId="1" sqref="C320" start="0" length="0">
      <dxf/>
    </rfmt>
    <rfmt sheetId="1" sqref="C321" start="0" length="0">
      <dxf/>
    </rfmt>
    <rfmt sheetId="1" sqref="C322" start="0" length="0">
      <dxf/>
    </rfmt>
    <rfmt sheetId="1" sqref="C323" start="0" length="0">
      <dxf/>
    </rfmt>
    <rfmt sheetId="1" sqref="C324" start="0" length="0">
      <dxf/>
    </rfmt>
    <rfmt sheetId="1" sqref="C325" start="0" length="0">
      <dxf/>
    </rfmt>
    <rfmt sheetId="1" sqref="C326" start="0" length="0">
      <dxf/>
    </rfmt>
    <rfmt sheetId="1" sqref="C327" start="0" length="0">
      <dxf/>
    </rfmt>
    <rfmt sheetId="1" sqref="C328" start="0" length="0">
      <dxf/>
    </rfmt>
    <rfmt sheetId="1" sqref="C329" start="0" length="0">
      <dxf/>
    </rfmt>
    <rfmt sheetId="1" sqref="C330" start="0" length="0">
      <dxf/>
    </rfmt>
    <rfmt sheetId="1" sqref="C331" start="0" length="0">
      <dxf/>
    </rfmt>
    <rfmt sheetId="1" sqref="C332" start="0" length="0">
      <dxf/>
    </rfmt>
    <rfmt sheetId="1" sqref="C333" start="0" length="0">
      <dxf/>
    </rfmt>
    <rfmt sheetId="1" sqref="C334" start="0" length="0">
      <dxf/>
    </rfmt>
    <rfmt sheetId="1" sqref="C335" start="0" length="0">
      <dxf/>
    </rfmt>
    <rfmt sheetId="1" sqref="C336" start="0" length="0">
      <dxf/>
    </rfmt>
    <rfmt sheetId="1" sqref="C337" start="0" length="0">
      <dxf/>
    </rfmt>
    <rfmt sheetId="1" sqref="C338" start="0" length="0">
      <dxf/>
    </rfmt>
    <rfmt sheetId="1" sqref="C339" start="0" length="0">
      <dxf/>
    </rfmt>
    <rfmt sheetId="1" sqref="C340" start="0" length="0">
      <dxf/>
    </rfmt>
    <rfmt sheetId="1" sqref="C341" start="0" length="0">
      <dxf/>
    </rfmt>
    <rfmt sheetId="1" sqref="C342" start="0" length="0">
      <dxf/>
    </rfmt>
    <rfmt sheetId="1" sqref="C343" start="0" length="0">
      <dxf/>
    </rfmt>
    <rfmt sheetId="1" sqref="C344" start="0" length="0">
      <dxf/>
    </rfmt>
    <rfmt sheetId="1" sqref="C345" start="0" length="0">
      <dxf/>
    </rfmt>
    <rfmt sheetId="1" sqref="C346" start="0" length="0">
      <dxf/>
    </rfmt>
    <rfmt sheetId="1" sqref="C347" start="0" length="0">
      <dxf/>
    </rfmt>
    <rfmt sheetId="1" sqref="C348" start="0" length="0">
      <dxf/>
    </rfmt>
    <rfmt sheetId="1" sqref="C349" start="0" length="0">
      <dxf/>
    </rfmt>
    <rfmt sheetId="1" sqref="C350" start="0" length="0">
      <dxf/>
    </rfmt>
    <rfmt sheetId="1" sqref="C351" start="0" length="0">
      <dxf/>
    </rfmt>
    <rfmt sheetId="1" sqref="C352" start="0" length="0">
      <dxf/>
    </rfmt>
    <rfmt sheetId="1" sqref="C353" start="0" length="0">
      <dxf/>
    </rfmt>
    <rfmt sheetId="1" sqref="C354" start="0" length="0">
      <dxf/>
    </rfmt>
    <rfmt sheetId="1" sqref="C355" start="0" length="0">
      <dxf/>
    </rfmt>
    <rfmt sheetId="1" sqref="C356" start="0" length="0">
      <dxf/>
    </rfmt>
    <rfmt sheetId="1" sqref="C357" start="0" length="0">
      <dxf/>
    </rfmt>
    <rfmt sheetId="1" sqref="C358" start="0" length="0">
      <dxf/>
    </rfmt>
    <rfmt sheetId="1" sqref="C359" start="0" length="0">
      <dxf/>
    </rfmt>
    <rfmt sheetId="1" sqref="C360" start="0" length="0">
      <dxf/>
    </rfmt>
    <rfmt sheetId="1" sqref="C361" start="0" length="0">
      <dxf/>
    </rfmt>
    <rfmt sheetId="1" sqref="C362" start="0" length="0">
      <dxf/>
    </rfmt>
    <rfmt sheetId="1" sqref="C363" start="0" length="0">
      <dxf/>
    </rfmt>
    <rfmt sheetId="1" sqref="C364" start="0" length="0">
      <dxf/>
    </rfmt>
    <rfmt sheetId="1" sqref="C365" start="0" length="0">
      <dxf/>
    </rfmt>
    <rfmt sheetId="1" sqref="C366" start="0" length="0">
      <dxf/>
    </rfmt>
    <rfmt sheetId="1" sqref="C367" start="0" length="0">
      <dxf/>
    </rfmt>
    <rfmt sheetId="1" sqref="C368" start="0" length="0">
      <dxf/>
    </rfmt>
    <rfmt sheetId="1" sqref="C369" start="0" length="0">
      <dxf/>
    </rfmt>
    <rfmt sheetId="1" sqref="C370" start="0" length="0">
      <dxf/>
    </rfmt>
    <rfmt sheetId="1" sqref="C371" start="0" length="0">
      <dxf/>
    </rfmt>
    <rfmt sheetId="1" sqref="C372" start="0" length="0">
      <dxf/>
    </rfmt>
    <rfmt sheetId="1" sqref="C373" start="0" length="0">
      <dxf/>
    </rfmt>
    <rfmt sheetId="1" sqref="C374" start="0" length="0">
      <dxf/>
    </rfmt>
    <rfmt sheetId="1" sqref="C375" start="0" length="0">
      <dxf/>
    </rfmt>
    <rfmt sheetId="1" sqref="C376" start="0" length="0">
      <dxf/>
    </rfmt>
    <rfmt sheetId="1" sqref="C377" start="0" length="0">
      <dxf/>
    </rfmt>
    <rfmt sheetId="1" sqref="C378" start="0" length="0">
      <dxf/>
    </rfmt>
    <rfmt sheetId="1" sqref="C379" start="0" length="0">
      <dxf/>
    </rfmt>
    <rfmt sheetId="1" sqref="C380" start="0" length="0">
      <dxf/>
    </rfmt>
    <rfmt sheetId="1" sqref="C381" start="0" length="0">
      <dxf/>
    </rfmt>
    <rfmt sheetId="1" sqref="C382" start="0" length="0">
      <dxf/>
    </rfmt>
    <rfmt sheetId="1" sqref="C383" start="0" length="0">
      <dxf/>
    </rfmt>
    <rfmt sheetId="1" sqref="C384" start="0" length="0">
      <dxf/>
    </rfmt>
    <rfmt sheetId="1" sqref="C385" start="0" length="0">
      <dxf/>
    </rfmt>
    <rfmt sheetId="1" sqref="C386" start="0" length="0">
      <dxf/>
    </rfmt>
    <rfmt sheetId="1" sqref="C387" start="0" length="0">
      <dxf/>
    </rfmt>
    <rfmt sheetId="1" sqref="C388" start="0" length="0">
      <dxf/>
    </rfmt>
    <rfmt sheetId="1" sqref="C389" start="0" length="0">
      <dxf/>
    </rfmt>
    <rfmt sheetId="1" sqref="C390" start="0" length="0">
      <dxf/>
    </rfmt>
    <rfmt sheetId="1" sqref="C391" start="0" length="0">
      <dxf/>
    </rfmt>
    <rfmt sheetId="1" sqref="C392" start="0" length="0">
      <dxf/>
    </rfmt>
    <rfmt sheetId="1" sqref="C393" start="0" length="0">
      <dxf/>
    </rfmt>
    <rfmt sheetId="1" sqref="C394" start="0" length="0">
      <dxf/>
    </rfmt>
    <rfmt sheetId="1" sqref="C395" start="0" length="0">
      <dxf/>
    </rfmt>
    <rfmt sheetId="1" sqref="C396" start="0" length="0">
      <dxf/>
    </rfmt>
    <rfmt sheetId="1" sqref="C397" start="0" length="0">
      <dxf/>
    </rfmt>
    <rfmt sheetId="1" sqref="C398" start="0" length="0">
      <dxf/>
    </rfmt>
    <rfmt sheetId="1" sqref="C399" start="0" length="0">
      <dxf/>
    </rfmt>
    <rfmt sheetId="1" sqref="C400" start="0" length="0">
      <dxf/>
    </rfmt>
    <rfmt sheetId="1" sqref="C401" start="0" length="0">
      <dxf/>
    </rfmt>
    <rfmt sheetId="1" sqref="C402" start="0" length="0">
      <dxf/>
    </rfmt>
    <rfmt sheetId="1" sqref="C403" start="0" length="0">
      <dxf/>
    </rfmt>
    <rfmt sheetId="1" sqref="C404" start="0" length="0">
      <dxf/>
    </rfmt>
    <rfmt sheetId="1" sqref="C405" start="0" length="0">
      <dxf/>
    </rfmt>
    <rfmt sheetId="1" sqref="C406" start="0" length="0">
      <dxf/>
    </rfmt>
    <rfmt sheetId="1" sqref="C407" start="0" length="0">
      <dxf/>
    </rfmt>
    <rfmt sheetId="1" sqref="C408" start="0" length="0">
      <dxf/>
    </rfmt>
    <rfmt sheetId="1" sqref="C409" start="0" length="0">
      <dxf/>
    </rfmt>
    <rfmt sheetId="1" sqref="C410" start="0" length="0">
      <dxf/>
    </rfmt>
    <rfmt sheetId="1" sqref="C411" start="0" length="0">
      <dxf/>
    </rfmt>
    <rfmt sheetId="1" sqref="C412" start="0" length="0">
      <dxf/>
    </rfmt>
    <rfmt sheetId="1" sqref="C413" start="0" length="0">
      <dxf/>
    </rfmt>
    <rfmt sheetId="1" sqref="C414" start="0" length="0">
      <dxf/>
    </rfmt>
    <rfmt sheetId="1" sqref="C415" start="0" length="0">
      <dxf/>
    </rfmt>
    <rfmt sheetId="1" sqref="C416" start="0" length="0">
      <dxf/>
    </rfmt>
    <rfmt sheetId="1" sqref="C417" start="0" length="0">
      <dxf/>
    </rfmt>
    <rfmt sheetId="1" sqref="C418" start="0" length="0">
      <dxf/>
    </rfmt>
    <rfmt sheetId="1" sqref="C419" start="0" length="0">
      <dxf/>
    </rfmt>
    <rfmt sheetId="1" sqref="C420" start="0" length="0">
      <dxf/>
    </rfmt>
    <rfmt sheetId="1" sqref="C421" start="0" length="0">
      <dxf/>
    </rfmt>
    <rfmt sheetId="1" sqref="C422" start="0" length="0">
      <dxf/>
    </rfmt>
    <rfmt sheetId="1" sqref="C423" start="0" length="0">
      <dxf/>
    </rfmt>
    <rfmt sheetId="1" sqref="C424" start="0" length="0">
      <dxf/>
    </rfmt>
    <rfmt sheetId="1" sqref="C425" start="0" length="0">
      <dxf/>
    </rfmt>
    <rfmt sheetId="1" sqref="C426" start="0" length="0">
      <dxf/>
    </rfmt>
    <rfmt sheetId="1" sqref="C427" start="0" length="0">
      <dxf/>
    </rfmt>
    <rfmt sheetId="1" sqref="C428" start="0" length="0">
      <dxf/>
    </rfmt>
    <rfmt sheetId="1" sqref="C429" start="0" length="0">
      <dxf/>
    </rfmt>
    <rfmt sheetId="1" sqref="C430" start="0" length="0">
      <dxf/>
    </rfmt>
    <rfmt sheetId="1" sqref="C431" start="0" length="0">
      <dxf/>
    </rfmt>
    <rfmt sheetId="1" sqref="C432" start="0" length="0">
      <dxf/>
    </rfmt>
    <rfmt sheetId="1" sqref="C433" start="0" length="0">
      <dxf/>
    </rfmt>
    <rfmt sheetId="1" sqref="C434" start="0" length="0">
      <dxf/>
    </rfmt>
    <rfmt sheetId="1" sqref="C435" start="0" length="0">
      <dxf/>
    </rfmt>
    <rfmt sheetId="1" sqref="C436" start="0" length="0">
      <dxf/>
    </rfmt>
    <rfmt sheetId="1" sqref="C437" start="0" length="0">
      <dxf/>
    </rfmt>
    <rfmt sheetId="1" sqref="C438" start="0" length="0">
      <dxf/>
    </rfmt>
    <rfmt sheetId="1" sqref="C439" start="0" length="0">
      <dxf/>
    </rfmt>
    <rfmt sheetId="1" sqref="C440" start="0" length="0">
      <dxf/>
    </rfmt>
    <rfmt sheetId="1" sqref="C441" start="0" length="0">
      <dxf/>
    </rfmt>
    <rfmt sheetId="1" sqref="C442" start="0" length="0">
      <dxf/>
    </rfmt>
    <rfmt sheetId="1" sqref="C443" start="0" length="0">
      <dxf/>
    </rfmt>
    <rfmt sheetId="1" sqref="C444" start="0" length="0">
      <dxf/>
    </rfmt>
    <rfmt sheetId="1" sqref="C445" start="0" length="0">
      <dxf/>
    </rfmt>
    <rfmt sheetId="1" sqref="C446" start="0" length="0">
      <dxf/>
    </rfmt>
    <rfmt sheetId="1" sqref="C447" start="0" length="0">
      <dxf/>
    </rfmt>
    <rfmt sheetId="1" sqref="C448" start="0" length="0">
      <dxf/>
    </rfmt>
    <rfmt sheetId="1" sqref="C449" start="0" length="0">
      <dxf/>
    </rfmt>
    <rfmt sheetId="1" sqref="C450" start="0" length="0">
      <dxf/>
    </rfmt>
    <rfmt sheetId="1" sqref="C451" start="0" length="0">
      <dxf/>
    </rfmt>
    <rfmt sheetId="1" sqref="C452" start="0" length="0">
      <dxf/>
    </rfmt>
    <rfmt sheetId="1" sqref="C453" start="0" length="0">
      <dxf/>
    </rfmt>
    <rfmt sheetId="1" sqref="C454" start="0" length="0">
      <dxf/>
    </rfmt>
    <rfmt sheetId="1" sqref="C455" start="0" length="0">
      <dxf/>
    </rfmt>
    <rfmt sheetId="1" sqref="C456" start="0" length="0">
      <dxf/>
    </rfmt>
    <rfmt sheetId="1" sqref="C457" start="0" length="0">
      <dxf/>
    </rfmt>
    <rfmt sheetId="1" sqref="C458" start="0" length="0">
      <dxf/>
    </rfmt>
    <rfmt sheetId="1" sqref="C459" start="0" length="0">
      <dxf/>
    </rfmt>
    <rfmt sheetId="1" sqref="C460" start="0" length="0">
      <dxf/>
    </rfmt>
    <rfmt sheetId="1" sqref="C461" start="0" length="0">
      <dxf/>
    </rfmt>
    <rfmt sheetId="1" sqref="C462" start="0" length="0">
      <dxf/>
    </rfmt>
    <rfmt sheetId="1" sqref="C463" start="0" length="0">
      <dxf/>
    </rfmt>
    <rfmt sheetId="1" sqref="C464" start="0" length="0">
      <dxf/>
    </rfmt>
    <rfmt sheetId="1" sqref="C465" start="0" length="0">
      <dxf/>
    </rfmt>
    <rfmt sheetId="1" sqref="C466" start="0" length="0">
      <dxf/>
    </rfmt>
    <rfmt sheetId="1" sqref="C467" start="0" length="0">
      <dxf/>
    </rfmt>
    <rfmt sheetId="1" sqref="C468" start="0" length="0">
      <dxf/>
    </rfmt>
    <rfmt sheetId="1" sqref="C469" start="0" length="0">
      <dxf/>
    </rfmt>
    <rfmt sheetId="1" sqref="C470" start="0" length="0">
      <dxf/>
    </rfmt>
    <rfmt sheetId="1" sqref="C471" start="0" length="0">
      <dxf/>
    </rfmt>
    <rfmt sheetId="1" sqref="C472" start="0" length="0">
      <dxf/>
    </rfmt>
    <rfmt sheetId="1" sqref="C473" start="0" length="0">
      <dxf/>
    </rfmt>
    <rfmt sheetId="1" sqref="C474" start="0" length="0">
      <dxf/>
    </rfmt>
    <rfmt sheetId="1" sqref="C475" start="0" length="0">
      <dxf/>
    </rfmt>
    <rfmt sheetId="1" sqref="C476" start="0" length="0">
      <dxf/>
    </rfmt>
    <rfmt sheetId="1" sqref="C477" start="0" length="0">
      <dxf/>
    </rfmt>
    <rfmt sheetId="1" sqref="C478" start="0" length="0">
      <dxf/>
    </rfmt>
    <rfmt sheetId="1" sqref="C479" start="0" length="0">
      <dxf/>
    </rfmt>
    <rfmt sheetId="1" sqref="C480" start="0" length="0">
      <dxf/>
    </rfmt>
    <rfmt sheetId="1" sqref="C481" start="0" length="0">
      <dxf/>
    </rfmt>
    <rfmt sheetId="1" sqref="C482" start="0" length="0">
      <dxf/>
    </rfmt>
    <rfmt sheetId="1" sqref="C483" start="0" length="0">
      <dxf/>
    </rfmt>
    <rfmt sheetId="1" sqref="C484" start="0" length="0">
      <dxf/>
    </rfmt>
    <rfmt sheetId="1" sqref="C485" start="0" length="0">
      <dxf/>
    </rfmt>
    <rfmt sheetId="1" sqref="C486" start="0" length="0">
      <dxf/>
    </rfmt>
    <rfmt sheetId="1" sqref="C487" start="0" length="0">
      <dxf/>
    </rfmt>
    <rfmt sheetId="1" sqref="C488" start="0" length="0">
      <dxf/>
    </rfmt>
    <rfmt sheetId="1" sqref="C489" start="0" length="0">
      <dxf/>
    </rfmt>
    <rfmt sheetId="1" sqref="C490" start="0" length="0">
      <dxf/>
    </rfmt>
    <rfmt sheetId="1" sqref="C491" start="0" length="0">
      <dxf/>
    </rfmt>
    <rfmt sheetId="1" sqref="C492" start="0" length="0">
      <dxf/>
    </rfmt>
    <rfmt sheetId="1" sqref="C493" start="0" length="0">
      <dxf/>
    </rfmt>
    <rfmt sheetId="1" sqref="C494" start="0" length="0">
      <dxf/>
    </rfmt>
    <rfmt sheetId="1" sqref="C495" start="0" length="0">
      <dxf/>
    </rfmt>
    <rfmt sheetId="1" sqref="C496" start="0" length="0">
      <dxf/>
    </rfmt>
    <rfmt sheetId="1" sqref="C497" start="0" length="0">
      <dxf/>
    </rfmt>
    <rfmt sheetId="1" sqref="C498" start="0" length="0">
      <dxf/>
    </rfmt>
    <rfmt sheetId="1" sqref="C499" start="0" length="0">
      <dxf/>
    </rfmt>
    <rfmt sheetId="1" sqref="C500" start="0" length="0">
      <dxf/>
    </rfmt>
    <rfmt sheetId="1" sqref="C501" start="0" length="0">
      <dxf/>
    </rfmt>
    <rfmt sheetId="1" sqref="C502" start="0" length="0">
      <dxf/>
    </rfmt>
    <rfmt sheetId="1" sqref="C503" start="0" length="0">
      <dxf/>
    </rfmt>
    <rfmt sheetId="1" sqref="C504" start="0" length="0">
      <dxf/>
    </rfmt>
    <rfmt sheetId="1" sqref="C505" start="0" length="0">
      <dxf/>
    </rfmt>
    <rfmt sheetId="1" sqref="C506" start="0" length="0">
      <dxf/>
    </rfmt>
    <rfmt sheetId="1" sqref="C507" start="0" length="0">
      <dxf/>
    </rfmt>
    <rfmt sheetId="1" sqref="C508" start="0" length="0">
      <dxf/>
    </rfmt>
    <rfmt sheetId="1" sqref="C509" start="0" length="0">
      <dxf/>
    </rfmt>
    <rfmt sheetId="1" sqref="C510" start="0" length="0">
      <dxf/>
    </rfmt>
    <rfmt sheetId="1" sqref="C511" start="0" length="0">
      <dxf/>
    </rfmt>
    <rfmt sheetId="1" sqref="C512" start="0" length="0">
      <dxf/>
    </rfmt>
    <rfmt sheetId="1" sqref="C513" start="0" length="0">
      <dxf/>
    </rfmt>
    <rfmt sheetId="1" sqref="C514" start="0" length="0">
      <dxf/>
    </rfmt>
    <rfmt sheetId="1" sqref="C515" start="0" length="0">
      <dxf/>
    </rfmt>
    <rfmt sheetId="1" sqref="C516" start="0" length="0">
      <dxf/>
    </rfmt>
    <rfmt sheetId="1" sqref="C517" start="0" length="0">
      <dxf/>
    </rfmt>
    <rfmt sheetId="1" sqref="C518" start="0" length="0">
      <dxf/>
    </rfmt>
    <rfmt sheetId="1" sqref="C519" start="0" length="0">
      <dxf/>
    </rfmt>
    <rfmt sheetId="1" sqref="C520" start="0" length="0">
      <dxf/>
    </rfmt>
    <rfmt sheetId="1" sqref="C521" start="0" length="0">
      <dxf/>
    </rfmt>
    <rfmt sheetId="1" sqref="C522" start="0" length="0">
      <dxf/>
    </rfmt>
    <rfmt sheetId="1" sqref="C523" start="0" length="0">
      <dxf/>
    </rfmt>
    <rfmt sheetId="1" sqref="C524" start="0" length="0">
      <dxf/>
    </rfmt>
    <rfmt sheetId="1" sqref="C525" start="0" length="0">
      <dxf/>
    </rfmt>
    <rfmt sheetId="1" sqref="C526" start="0" length="0">
      <dxf/>
    </rfmt>
    <rfmt sheetId="1" sqref="C527" start="0" length="0">
      <dxf/>
    </rfmt>
    <rfmt sheetId="1" sqref="C528" start="0" length="0">
      <dxf/>
    </rfmt>
    <rfmt sheetId="1" sqref="C529" start="0" length="0">
      <dxf/>
    </rfmt>
    <rfmt sheetId="1" sqref="C530" start="0" length="0">
      <dxf/>
    </rfmt>
    <rfmt sheetId="1" sqref="C531" start="0" length="0">
      <dxf/>
    </rfmt>
    <rfmt sheetId="1" sqref="C532" start="0" length="0">
      <dxf/>
    </rfmt>
    <rfmt sheetId="1" sqref="C533" start="0" length="0">
      <dxf/>
    </rfmt>
    <rfmt sheetId="1" sqref="C534" start="0" length="0">
      <dxf/>
    </rfmt>
    <rfmt sheetId="1" sqref="C535" start="0" length="0">
      <dxf/>
    </rfmt>
    <rfmt sheetId="1" sqref="C536" start="0" length="0">
      <dxf/>
    </rfmt>
    <rfmt sheetId="1" sqref="C537" start="0" length="0">
      <dxf/>
    </rfmt>
    <rfmt sheetId="1" sqref="C538" start="0" length="0">
      <dxf/>
    </rfmt>
    <rfmt sheetId="1" sqref="C539" start="0" length="0">
      <dxf/>
    </rfmt>
  </rrc>
  <rrc rId="4005" sId="1" ref="A218:XFD218" action="insertRow"/>
  <rcc rId="4006" sId="1">
    <nc r="B218" t="inlineStr">
      <is>
        <t>Finansēšana</t>
      </is>
    </nc>
  </rcc>
  <rcc rId="4007" sId="1">
    <oc r="C219">
      <v>1176323</v>
    </oc>
    <nc r="C219">
      <v>-1176323</v>
    </nc>
  </rcc>
  <rcc rId="4008" sId="1">
    <oc r="C220">
      <v>56915</v>
    </oc>
    <nc r="C220">
      <v>-56915</v>
    </nc>
  </rcc>
  <rcc rId="4009" sId="1">
    <oc r="C221">
      <v>346882</v>
    </oc>
    <nc r="C221">
      <v>-346882</v>
    </nc>
  </rcc>
  <rcc rId="4010" sId="1">
    <oc r="C223">
      <v>1500000</v>
    </oc>
    <nc r="C223">
      <v>-1500000</v>
    </nc>
  </rcc>
  <rcc rId="4011" sId="1">
    <oc r="B224" t="inlineStr">
      <is>
        <t>PAVISAM KOPĀ</t>
      </is>
    </oc>
    <nc r="B224"/>
  </rcc>
  <rcc rId="4012" sId="1">
    <oc r="C224">
      <f>SUM(C217:C223)</f>
    </oc>
    <nc r="C224"/>
  </rcc>
  <rrc rId="4013" sId="1" ref="A224:XFD224" action="deleteRow">
    <rfmt sheetId="1" xfDxf="1" sqref="A224:XFD224" start="0" length="0">
      <dxf>
        <font>
          <b/>
          <name val="Times New Roman"/>
          <family val="1"/>
        </font>
      </dxf>
    </rfmt>
    <rfmt sheetId="1" sqref="A224" start="0" length="0">
      <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4" start="0" length="0">
      <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4" start="0" length="0">
      <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014" sId="1">
    <nc r="C218">
      <f>C219+C220+C221+C223</f>
    </nc>
  </rcc>
  <rrc rId="4015" sId="1" ref="A222:XFD222" action="deleteRow">
    <rfmt sheetId="1" xfDxf="1" sqref="A222:XFD222" start="0" length="0">
      <dxf>
        <font>
          <b/>
          <name val="Times New Roman"/>
          <family val="1"/>
        </font>
      </dxf>
    </rfmt>
    <rfmt sheetId="1" sqref="A2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22" t="inlineStr">
        <is>
          <t>Ieguldījumi SIA  "Dobeles enerģija" pamatkapitālā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22">
        <v>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2" start="0" length="0">
      <dxf/>
    </rfmt>
    <rfmt sheetId="1" sqref="E222" start="0" length="0">
      <dxf/>
    </rfmt>
    <rfmt sheetId="1" sqref="F222" start="0" length="0">
      <dxf/>
    </rfmt>
    <rfmt sheetId="1" sqref="G222" start="0" length="0">
      <dxf/>
    </rfmt>
    <rfmt sheetId="1" sqref="H222" start="0" length="0">
      <dxf/>
    </rfmt>
    <rfmt sheetId="1" sqref="I222" start="0" length="0">
      <dxf/>
    </rfmt>
    <rfmt sheetId="1" sqref="J222" start="0" length="0">
      <dxf/>
    </rfmt>
    <rfmt sheetId="1" sqref="K222" start="0" length="0">
      <dxf/>
    </rfmt>
    <rfmt sheetId="1" sqref="L222" start="0" length="0">
      <dxf/>
    </rfmt>
    <rfmt sheetId="1" sqref="M222" start="0" length="0">
      <dxf/>
    </rfmt>
  </rrc>
  <rfmt sheetId="1" sqref="D218:M218">
    <dxf>
      <fill>
        <patternFill>
          <bgColor theme="0"/>
        </patternFill>
      </fill>
    </dxf>
  </rfmt>
  <rcc rId="4016" sId="1">
    <nc r="O217">
      <f>E217+F217+G217+H217+I217+J217+K217+L217+M217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4:D54">
    <dxf>
      <fill>
        <patternFill patternType="solid">
          <bgColor theme="8" tint="0.79998168889431442"/>
        </patternFill>
      </fill>
    </dxf>
  </rfmt>
</revisions>
</file>

<file path=xl/revisions/revisionLog7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9:M199">
    <dxf>
      <fill>
        <patternFill>
          <bgColor theme="8" tint="0.79998168889431442"/>
        </patternFill>
      </fill>
    </dxf>
  </rfmt>
  <rcc rId="4018" sId="1">
    <oc r="O217">
      <f>E217+F217+G217+H217+I217+J217+K217+L217+M217</f>
    </oc>
    <nc r="O217"/>
  </rcc>
</revisions>
</file>

<file path=xl/revisions/revisionLog7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B225" start="0" length="0">
    <dxf>
      <font>
        <name val="Times New Roman"/>
        <family val="1"/>
      </font>
    </dxf>
  </rfmt>
  <rfmt sheetId="1" xfDxf="1" sqref="C225" start="0" length="0">
    <dxf>
      <font>
        <color rgb="FFFF0000"/>
        <name val="Times New Roman"/>
        <family val="1"/>
      </font>
    </dxf>
  </rfmt>
  <rcc rId="4019" sId="1">
    <nc r="F225" t="inlineStr">
      <is>
        <t>J.Kalniņa</t>
      </is>
    </nc>
  </rcc>
  <rcc rId="4020" sId="1">
    <nc r="B225" t="inlineStr">
      <is>
        <t xml:space="preserve">Finanšu un grāmatvedības nodaļas vadītāja </t>
      </is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3" sId="1">
    <nc r="G214">
      <v>72753</v>
    </nc>
  </rcc>
  <rcc rId="4024" sId="1">
    <oc r="H214">
      <v>72753</v>
    </oc>
    <nc r="H214"/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9" sId="1">
    <oc r="J16">
      <v>130680</v>
    </oc>
    <nc r="J16">
      <v>180680</v>
    </nc>
  </rcc>
  <rcc rId="4030" sId="1">
    <oc r="E202">
      <v>346643</v>
    </oc>
    <nc r="E202">
      <v>360978</v>
    </nc>
  </rcc>
  <rcc rId="4031" sId="1">
    <oc r="F202">
      <v>92907</v>
    </oc>
    <nc r="F202">
      <v>96360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5" sId="1">
    <oc r="M5" t="inlineStr">
      <is>
        <t>saistošajiem noteikumiem N….</t>
      </is>
    </oc>
    <nc r="M5" t="inlineStr">
      <is>
        <t>saistošajiem noteikumiem Nr.3</t>
      </is>
    </nc>
  </rcc>
  <rfmt sheetId="1" sqref="M4:M5">
    <dxf>
      <fill>
        <patternFill>
          <bgColor theme="0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8" sId="1">
    <oc r="B78" t="inlineStr">
      <is>
        <t>Atbalsts biedrībai "Gold Barbell"</t>
      </is>
    </oc>
    <nc r="B78"/>
  </rcc>
  <rcc rId="4039" sId="1">
    <oc r="B79" t="inlineStr">
      <is>
        <t>Atbalsts biedrībai "Saspraude"</t>
      </is>
    </oc>
    <nc r="B79"/>
  </rcc>
  <rcc rId="4040" sId="1">
    <oc r="B76" t="inlineStr">
      <is>
        <t>Stadiona tehniskā projekta izstrāde</t>
      </is>
    </oc>
    <nc r="B76"/>
  </rcc>
  <rcc rId="4041" sId="1">
    <oc r="B58" t="inlineStr">
      <is>
        <t>Projekts"Meliorācijas sistēmu rekonstrukcija"</t>
      </is>
    </oc>
    <nc r="B58"/>
  </rcc>
  <rcc rId="4042" sId="1">
    <oc r="B49" t="inlineStr">
      <is>
        <t>Gājēju ceļa uz Virkus kapiem izbūve</t>
      </is>
    </oc>
    <nc r="B49"/>
  </rcc>
  <rcc rId="4043" sId="1">
    <oc r="B50" t="inlineStr">
      <is>
        <t>Liepājas šosejas rekonstrukcija Dobelē</t>
      </is>
    </oc>
    <nc r="B50"/>
  </rcc>
  <rcc rId="4044" sId="1">
    <oc r="B31" t="inlineStr">
      <is>
        <t>Brīvības ielas 15 siltināšana</t>
      </is>
    </oc>
    <nc r="B31"/>
  </rcc>
  <rcc rId="4045" sId="1">
    <oc r="B29" t="inlineStr">
      <is>
        <t>Vēlēšanu komisija</t>
      </is>
    </oc>
    <nc r="B29"/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Sheet1!$2:$2,Sheet1!$73:$74,Sheet1!$150:$150,Sheet1!$155:$156,Sheet1!$191:$191</oldFormula>
  </rdn>
  <rcv guid="{3A56BBDD-68CD-4AEA-B9E4-12391459D4C4}" action="add"/>
</revisions>
</file>

<file path=xl/revisions/revisionLog7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7" sId="1">
    <oc r="M4" t="inlineStr">
      <is>
        <t>Dobeles novada domes 25.01.2018</t>
      </is>
    </oc>
    <nc r="M4" t="inlineStr">
      <is>
        <t>Dobeles novada domes 25.01.2018.</t>
      </is>
    </nc>
  </rcc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</rdn>
  <rcv guid="{8AA53B29-9613-482C-B72C-5B059EBB6BB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32900EB-90AD-444D-A888-E47D25087160}" name="Agnese" id="-581735770" dateTime="2018-01-22T15:58:0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8"/>
  <sheetViews>
    <sheetView tabSelected="1" zoomScale="130" zoomScaleNormal="130" workbookViewId="0">
      <selection activeCell="R13" sqref="R13"/>
    </sheetView>
  </sheetViews>
  <sheetFormatPr defaultRowHeight="12.75" x14ac:dyDescent="0.2"/>
  <cols>
    <col min="1" max="1" width="6.85546875" style="1" customWidth="1"/>
    <col min="2" max="2" width="27.140625" style="1" customWidth="1"/>
    <col min="3" max="3" width="10.2851562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85546875" style="1" customWidth="1"/>
    <col min="9" max="9" width="7.28515625" style="1" customWidth="1"/>
    <col min="10" max="10" width="10.85546875" style="1" customWidth="1"/>
    <col min="11" max="11" width="8.85546875" style="1" customWidth="1"/>
    <col min="12" max="12" width="6.85546875" style="1" customWidth="1"/>
    <col min="13" max="13" width="8.42578125" style="1" customWidth="1"/>
    <col min="14" max="14" width="18.85546875" style="1" customWidth="1"/>
    <col min="15" max="16384" width="9.140625" style="1"/>
  </cols>
  <sheetData>
    <row r="1" spans="1:13" ht="1.5" customHeigh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1.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91"/>
      <c r="B3" s="91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177</v>
      </c>
    </row>
    <row r="4" spans="1:13" ht="16.5" customHeight="1" x14ac:dyDescent="0.25">
      <c r="J4" s="3"/>
      <c r="M4" s="88" t="s">
        <v>246</v>
      </c>
    </row>
    <row r="5" spans="1:13" s="7" customFormat="1" ht="15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88" t="s">
        <v>247</v>
      </c>
    </row>
    <row r="6" spans="1:13" s="7" customFormat="1" ht="15.75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178</v>
      </c>
    </row>
    <row r="7" spans="1:13" s="7" customFormat="1" ht="15.75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215</v>
      </c>
    </row>
    <row r="8" spans="1:13" s="7" customForma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"/>
    </row>
    <row r="9" spans="1:13" s="7" customFormat="1" ht="15.75" x14ac:dyDescent="0.25">
      <c r="A9" s="6"/>
      <c r="B9" s="8"/>
      <c r="C9" s="90" t="s">
        <v>216</v>
      </c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3" s="12" customFormat="1" ht="15.75" x14ac:dyDescent="0.25">
      <c r="A10" s="91"/>
      <c r="B10" s="91"/>
      <c r="C10" s="9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27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14" t="s">
        <v>2</v>
      </c>
      <c r="D13" s="15" t="s">
        <v>113</v>
      </c>
      <c r="E13" s="15" t="s">
        <v>114</v>
      </c>
      <c r="F13" s="16" t="s">
        <v>115</v>
      </c>
      <c r="G13" s="17" t="s">
        <v>116</v>
      </c>
      <c r="H13" s="18" t="s">
        <v>117</v>
      </c>
      <c r="I13" s="17" t="s">
        <v>118</v>
      </c>
      <c r="J13" s="17" t="s">
        <v>119</v>
      </c>
      <c r="K13" s="17" t="s">
        <v>120</v>
      </c>
      <c r="L13" s="19" t="s">
        <v>121</v>
      </c>
      <c r="M13" s="19" t="s">
        <v>175</v>
      </c>
    </row>
    <row r="14" spans="1:13" s="12" customFormat="1" x14ac:dyDescent="0.2">
      <c r="A14" s="20"/>
      <c r="B14" s="20"/>
      <c r="C14" s="21"/>
      <c r="D14" s="22" t="s">
        <v>2</v>
      </c>
      <c r="E14" s="89" t="s">
        <v>3</v>
      </c>
      <c r="F14" s="89"/>
      <c r="G14" s="20"/>
      <c r="H14" s="23"/>
      <c r="I14" s="20"/>
      <c r="J14" s="20"/>
      <c r="K14" s="24"/>
      <c r="L14" s="23"/>
      <c r="M14" s="23"/>
    </row>
    <row r="15" spans="1:13" s="12" customFormat="1" x14ac:dyDescent="0.2">
      <c r="A15" s="25" t="s">
        <v>5</v>
      </c>
      <c r="B15" s="26" t="s">
        <v>4</v>
      </c>
      <c r="C15" s="25">
        <f>SUM(C16:C31)</f>
        <v>2859478</v>
      </c>
      <c r="D15" s="25">
        <f t="shared" ref="D15:M15" si="0">SUM(D16:D31)</f>
        <v>1850545</v>
      </c>
      <c r="E15" s="25">
        <f t="shared" si="0"/>
        <v>1474365</v>
      </c>
      <c r="F15" s="25">
        <f t="shared" si="0"/>
        <v>376180</v>
      </c>
      <c r="G15" s="25">
        <f t="shared" si="0"/>
        <v>820053</v>
      </c>
      <c r="H15" s="25">
        <f t="shared" si="0"/>
        <v>0</v>
      </c>
      <c r="I15" s="25">
        <f t="shared" si="0"/>
        <v>3500</v>
      </c>
      <c r="J15" s="25">
        <f t="shared" si="0"/>
        <v>182080</v>
      </c>
      <c r="K15" s="25">
        <f t="shared" si="0"/>
        <v>0</v>
      </c>
      <c r="L15" s="25">
        <f t="shared" si="0"/>
        <v>3000</v>
      </c>
      <c r="M15" s="25">
        <f t="shared" si="0"/>
        <v>300</v>
      </c>
    </row>
    <row r="16" spans="1:13" s="7" customFormat="1" x14ac:dyDescent="0.2">
      <c r="A16" s="27" t="s">
        <v>5</v>
      </c>
      <c r="B16" s="28" t="s">
        <v>6</v>
      </c>
      <c r="C16" s="29">
        <f>SUM(D16,G16,H16:M16)</f>
        <v>1776986</v>
      </c>
      <c r="D16" s="29">
        <f t="shared" ref="D16:D51" si="1">SUM(E16:F16)</f>
        <v>1070546</v>
      </c>
      <c r="E16" s="30">
        <v>858000</v>
      </c>
      <c r="F16" s="31">
        <v>212546</v>
      </c>
      <c r="G16" s="31">
        <v>518960</v>
      </c>
      <c r="H16" s="31"/>
      <c r="I16" s="31">
        <v>3500</v>
      </c>
      <c r="J16" s="31">
        <v>180680</v>
      </c>
      <c r="K16" s="29"/>
      <c r="L16" s="29">
        <v>3000</v>
      </c>
      <c r="M16" s="29">
        <v>300</v>
      </c>
    </row>
    <row r="17" spans="1:13" s="7" customFormat="1" x14ac:dyDescent="0.2">
      <c r="A17" s="27" t="s">
        <v>5</v>
      </c>
      <c r="B17" s="27" t="s">
        <v>7</v>
      </c>
      <c r="C17" s="29">
        <f t="shared" ref="C17:C33" si="2">SUM(D17,G17,H17:M17)</f>
        <v>139622</v>
      </c>
      <c r="D17" s="29">
        <f t="shared" si="1"/>
        <v>135368</v>
      </c>
      <c r="E17" s="30">
        <v>97000</v>
      </c>
      <c r="F17" s="31">
        <v>38368</v>
      </c>
      <c r="G17" s="31">
        <v>4254</v>
      </c>
      <c r="H17" s="29"/>
      <c r="I17" s="29"/>
      <c r="J17" s="29"/>
      <c r="K17" s="29"/>
      <c r="L17" s="29"/>
      <c r="M17" s="29"/>
    </row>
    <row r="18" spans="1:13" s="7" customFormat="1" x14ac:dyDescent="0.2">
      <c r="A18" s="27" t="s">
        <v>5</v>
      </c>
      <c r="B18" s="28" t="s">
        <v>180</v>
      </c>
      <c r="C18" s="29">
        <f t="shared" si="2"/>
        <v>115761</v>
      </c>
      <c r="D18" s="29">
        <f t="shared" si="1"/>
        <v>91019</v>
      </c>
      <c r="E18" s="30">
        <v>73349</v>
      </c>
      <c r="F18" s="31">
        <v>17670</v>
      </c>
      <c r="G18" s="31">
        <v>24742</v>
      </c>
      <c r="H18" s="29"/>
      <c r="I18" s="29"/>
      <c r="J18" s="29"/>
      <c r="K18" s="29"/>
      <c r="L18" s="29"/>
      <c r="M18" s="29"/>
    </row>
    <row r="19" spans="1:13" s="7" customFormat="1" x14ac:dyDescent="0.2">
      <c r="A19" s="27" t="s">
        <v>5</v>
      </c>
      <c r="B19" s="28" t="s">
        <v>8</v>
      </c>
      <c r="C19" s="29">
        <f t="shared" si="2"/>
        <v>81555</v>
      </c>
      <c r="D19" s="29">
        <f t="shared" si="1"/>
        <v>63558</v>
      </c>
      <c r="E19" s="30">
        <v>51219</v>
      </c>
      <c r="F19" s="31">
        <v>12339</v>
      </c>
      <c r="G19" s="31">
        <v>17997</v>
      </c>
      <c r="H19" s="29"/>
      <c r="I19" s="29"/>
      <c r="J19" s="29"/>
      <c r="K19" s="29"/>
      <c r="L19" s="29"/>
      <c r="M19" s="29"/>
    </row>
    <row r="20" spans="1:13" s="7" customFormat="1" x14ac:dyDescent="0.2">
      <c r="A20" s="27" t="s">
        <v>5</v>
      </c>
      <c r="B20" s="28" t="s">
        <v>9</v>
      </c>
      <c r="C20" s="29">
        <f t="shared" si="2"/>
        <v>60774</v>
      </c>
      <c r="D20" s="29">
        <f t="shared" si="1"/>
        <v>32514</v>
      </c>
      <c r="E20" s="30">
        <v>26202</v>
      </c>
      <c r="F20" s="31">
        <v>6312</v>
      </c>
      <c r="G20" s="31">
        <v>28260</v>
      </c>
      <c r="H20" s="31"/>
      <c r="I20" s="31"/>
      <c r="J20" s="31"/>
      <c r="K20" s="29"/>
      <c r="L20" s="29"/>
      <c r="M20" s="29"/>
    </row>
    <row r="21" spans="1:13" s="7" customFormat="1" x14ac:dyDescent="0.2">
      <c r="A21" s="27" t="s">
        <v>5</v>
      </c>
      <c r="B21" s="28" t="s">
        <v>10</v>
      </c>
      <c r="C21" s="29">
        <f t="shared" si="2"/>
        <v>82367</v>
      </c>
      <c r="D21" s="29">
        <f t="shared" si="1"/>
        <v>62338</v>
      </c>
      <c r="E21" s="30">
        <v>50236</v>
      </c>
      <c r="F21" s="31">
        <v>12102</v>
      </c>
      <c r="G21" s="31">
        <v>20029</v>
      </c>
      <c r="H21" s="31"/>
      <c r="I21" s="31"/>
      <c r="J21" s="31"/>
      <c r="K21" s="29"/>
      <c r="L21" s="29"/>
      <c r="M21" s="29"/>
    </row>
    <row r="22" spans="1:13" s="7" customFormat="1" x14ac:dyDescent="0.2">
      <c r="A22" s="27" t="s">
        <v>5</v>
      </c>
      <c r="B22" s="28" t="s">
        <v>11</v>
      </c>
      <c r="C22" s="29">
        <f t="shared" si="2"/>
        <v>96607</v>
      </c>
      <c r="D22" s="29">
        <f t="shared" si="1"/>
        <v>85853</v>
      </c>
      <c r="E22" s="30">
        <v>69186</v>
      </c>
      <c r="F22" s="31">
        <v>16667</v>
      </c>
      <c r="G22" s="31">
        <v>10754</v>
      </c>
      <c r="H22" s="31"/>
      <c r="I22" s="31"/>
      <c r="J22" s="31"/>
      <c r="K22" s="29"/>
      <c r="L22" s="29"/>
      <c r="M22" s="29"/>
    </row>
    <row r="23" spans="1:13" s="7" customFormat="1" x14ac:dyDescent="0.2">
      <c r="A23" s="27" t="s">
        <v>5</v>
      </c>
      <c r="B23" s="28" t="s">
        <v>12</v>
      </c>
      <c r="C23" s="29">
        <f t="shared" si="2"/>
        <v>66566</v>
      </c>
      <c r="D23" s="29">
        <f t="shared" si="1"/>
        <v>35606</v>
      </c>
      <c r="E23" s="30">
        <v>28694</v>
      </c>
      <c r="F23" s="31">
        <v>6912</v>
      </c>
      <c r="G23" s="31">
        <v>30960</v>
      </c>
      <c r="H23" s="29"/>
      <c r="I23" s="29"/>
      <c r="J23" s="29"/>
      <c r="K23" s="29"/>
      <c r="L23" s="29"/>
      <c r="M23" s="29"/>
    </row>
    <row r="24" spans="1:13" s="7" customFormat="1" x14ac:dyDescent="0.2">
      <c r="A24" s="27" t="s">
        <v>5</v>
      </c>
      <c r="B24" s="28" t="s">
        <v>13</v>
      </c>
      <c r="C24" s="29">
        <f t="shared" si="2"/>
        <v>106704</v>
      </c>
      <c r="D24" s="29">
        <f t="shared" si="1"/>
        <v>74049</v>
      </c>
      <c r="E24" s="30">
        <v>59674</v>
      </c>
      <c r="F24" s="31">
        <v>14375</v>
      </c>
      <c r="G24" s="31">
        <v>32655</v>
      </c>
      <c r="H24" s="29"/>
      <c r="I24" s="29"/>
      <c r="J24" s="29"/>
      <c r="K24" s="29"/>
      <c r="L24" s="29"/>
      <c r="M24" s="29"/>
    </row>
    <row r="25" spans="1:13" s="7" customFormat="1" x14ac:dyDescent="0.2">
      <c r="A25" s="27" t="s">
        <v>5</v>
      </c>
      <c r="B25" s="28" t="s">
        <v>14</v>
      </c>
      <c r="C25" s="29">
        <f t="shared" si="2"/>
        <v>80418</v>
      </c>
      <c r="D25" s="29">
        <f t="shared" si="1"/>
        <v>67551</v>
      </c>
      <c r="E25" s="30">
        <v>54437</v>
      </c>
      <c r="F25" s="31">
        <v>13114</v>
      </c>
      <c r="G25" s="31">
        <v>12867</v>
      </c>
      <c r="H25" s="29"/>
      <c r="I25" s="29"/>
      <c r="J25" s="29"/>
      <c r="K25" s="29"/>
      <c r="L25" s="29"/>
      <c r="M25" s="29"/>
    </row>
    <row r="26" spans="1:13" s="7" customFormat="1" x14ac:dyDescent="0.2">
      <c r="A26" s="27" t="s">
        <v>5</v>
      </c>
      <c r="B26" s="28" t="s">
        <v>15</v>
      </c>
      <c r="C26" s="29">
        <f t="shared" si="2"/>
        <v>100054</v>
      </c>
      <c r="D26" s="29">
        <f t="shared" si="1"/>
        <v>70734</v>
      </c>
      <c r="E26" s="30">
        <v>57002</v>
      </c>
      <c r="F26" s="31">
        <v>13732</v>
      </c>
      <c r="G26" s="31">
        <v>29320</v>
      </c>
      <c r="H26" s="29"/>
      <c r="I26" s="29"/>
      <c r="J26" s="29"/>
      <c r="K26" s="29"/>
      <c r="L26" s="29"/>
      <c r="M26" s="29"/>
    </row>
    <row r="27" spans="1:13" s="7" customFormat="1" x14ac:dyDescent="0.2">
      <c r="A27" s="27" t="s">
        <v>5</v>
      </c>
      <c r="B27" s="27" t="s">
        <v>16</v>
      </c>
      <c r="C27" s="29">
        <f t="shared" si="2"/>
        <v>66054</v>
      </c>
      <c r="D27" s="29">
        <f t="shared" si="1"/>
        <v>24219</v>
      </c>
      <c r="E27" s="30">
        <v>19517</v>
      </c>
      <c r="F27" s="31">
        <v>4702</v>
      </c>
      <c r="G27" s="31">
        <v>41835</v>
      </c>
      <c r="H27" s="29"/>
      <c r="I27" s="29"/>
      <c r="J27" s="29"/>
      <c r="K27" s="29"/>
      <c r="L27" s="29"/>
      <c r="M27" s="29"/>
    </row>
    <row r="28" spans="1:13" s="7" customFormat="1" x14ac:dyDescent="0.2">
      <c r="A28" s="28" t="s">
        <v>5</v>
      </c>
      <c r="B28" s="28" t="s">
        <v>17</v>
      </c>
      <c r="C28" s="31">
        <f t="shared" si="2"/>
        <v>50197</v>
      </c>
      <c r="D28" s="31">
        <f t="shared" si="1"/>
        <v>37190</v>
      </c>
      <c r="E28" s="30">
        <v>29849</v>
      </c>
      <c r="F28" s="31">
        <v>7341</v>
      </c>
      <c r="G28" s="31">
        <v>11607</v>
      </c>
      <c r="H28" s="31"/>
      <c r="I28" s="31"/>
      <c r="J28" s="31">
        <v>1400</v>
      </c>
      <c r="K28" s="31"/>
      <c r="L28" s="31"/>
      <c r="M28" s="31"/>
    </row>
    <row r="29" spans="1:13" s="7" customFormat="1" hidden="1" x14ac:dyDescent="0.2">
      <c r="A29" s="27" t="s">
        <v>214</v>
      </c>
      <c r="B29" s="27"/>
      <c r="C29" s="29">
        <f t="shared" si="2"/>
        <v>0</v>
      </c>
      <c r="D29" s="29">
        <f t="shared" si="1"/>
        <v>0</v>
      </c>
      <c r="E29" s="30"/>
      <c r="F29" s="31"/>
      <c r="G29" s="31"/>
      <c r="H29" s="29"/>
      <c r="I29" s="29"/>
      <c r="J29" s="29"/>
      <c r="K29" s="29"/>
      <c r="L29" s="29"/>
      <c r="M29" s="29"/>
    </row>
    <row r="30" spans="1:13" s="7" customFormat="1" x14ac:dyDescent="0.2">
      <c r="A30" s="27" t="s">
        <v>5</v>
      </c>
      <c r="B30" s="27" t="s">
        <v>173</v>
      </c>
      <c r="C30" s="29">
        <f t="shared" si="2"/>
        <v>35813</v>
      </c>
      <c r="D30" s="29">
        <f t="shared" si="1"/>
        <v>0</v>
      </c>
      <c r="E30" s="32"/>
      <c r="F30" s="29"/>
      <c r="G30" s="29">
        <v>35813</v>
      </c>
      <c r="H30" s="29"/>
      <c r="I30" s="29"/>
      <c r="J30" s="29"/>
      <c r="K30" s="29"/>
      <c r="L30" s="29"/>
      <c r="M30" s="29"/>
    </row>
    <row r="31" spans="1:13" s="7" customFormat="1" hidden="1" x14ac:dyDescent="0.2">
      <c r="A31" s="27" t="s">
        <v>214</v>
      </c>
      <c r="B31" s="27"/>
      <c r="C31" s="29">
        <f t="shared" si="2"/>
        <v>0</v>
      </c>
      <c r="D31" s="29">
        <f t="shared" si="1"/>
        <v>0</v>
      </c>
      <c r="E31" s="32"/>
      <c r="F31" s="29"/>
      <c r="G31" s="29"/>
      <c r="H31" s="29"/>
      <c r="I31" s="29"/>
      <c r="J31" s="33"/>
      <c r="K31" s="29"/>
      <c r="L31" s="29"/>
      <c r="M31" s="29"/>
    </row>
    <row r="32" spans="1:13" s="7" customFormat="1" x14ac:dyDescent="0.2">
      <c r="A32" s="34" t="s">
        <v>91</v>
      </c>
      <c r="B32" s="35" t="s">
        <v>92</v>
      </c>
      <c r="C32" s="36">
        <f>SUM(D32,G32,H32:M32)</f>
        <v>70000</v>
      </c>
      <c r="D32" s="29">
        <f t="shared" si="1"/>
        <v>0</v>
      </c>
      <c r="E32" s="32"/>
      <c r="F32" s="29"/>
      <c r="G32" s="29">
        <v>50000</v>
      </c>
      <c r="H32" s="31"/>
      <c r="I32" s="31">
        <v>20000</v>
      </c>
      <c r="J32" s="29"/>
      <c r="K32" s="29"/>
      <c r="L32" s="29"/>
      <c r="M32" s="29"/>
    </row>
    <row r="33" spans="1:13" s="7" customFormat="1" ht="25.5" x14ac:dyDescent="0.2">
      <c r="A33" s="34" t="s">
        <v>94</v>
      </c>
      <c r="B33" s="35" t="s">
        <v>95</v>
      </c>
      <c r="C33" s="36">
        <f t="shared" si="2"/>
        <v>500000</v>
      </c>
      <c r="D33" s="29">
        <f t="shared" si="1"/>
        <v>0</v>
      </c>
      <c r="E33" s="32"/>
      <c r="F33" s="29"/>
      <c r="G33" s="31">
        <v>500000</v>
      </c>
      <c r="H33" s="29"/>
      <c r="I33" s="29"/>
      <c r="J33" s="29"/>
      <c r="K33" s="29"/>
      <c r="L33" s="29"/>
      <c r="M33" s="29"/>
    </row>
    <row r="34" spans="1:13" s="7" customFormat="1" x14ac:dyDescent="0.2">
      <c r="A34" s="37" t="s">
        <v>122</v>
      </c>
      <c r="B34" s="37" t="s">
        <v>123</v>
      </c>
      <c r="C34" s="25">
        <f t="shared" ref="C34:M34" si="3">C33+C32+C15</f>
        <v>3429478</v>
      </c>
      <c r="D34" s="25">
        <f t="shared" si="3"/>
        <v>1850545</v>
      </c>
      <c r="E34" s="25">
        <f t="shared" si="3"/>
        <v>1474365</v>
      </c>
      <c r="F34" s="25">
        <f t="shared" si="3"/>
        <v>376180</v>
      </c>
      <c r="G34" s="25">
        <f t="shared" si="3"/>
        <v>1370053</v>
      </c>
      <c r="H34" s="25">
        <f t="shared" si="3"/>
        <v>0</v>
      </c>
      <c r="I34" s="25">
        <f t="shared" si="3"/>
        <v>23500</v>
      </c>
      <c r="J34" s="25">
        <f t="shared" si="3"/>
        <v>182080</v>
      </c>
      <c r="K34" s="25">
        <f t="shared" si="3"/>
        <v>0</v>
      </c>
      <c r="L34" s="25">
        <f t="shared" si="3"/>
        <v>3000</v>
      </c>
      <c r="M34" s="25">
        <f t="shared" si="3"/>
        <v>300</v>
      </c>
    </row>
    <row r="35" spans="1:13" s="7" customFormat="1" x14ac:dyDescent="0.2">
      <c r="A35" s="34" t="s">
        <v>18</v>
      </c>
      <c r="B35" s="35" t="s">
        <v>19</v>
      </c>
      <c r="C35" s="36">
        <f>SUM(D35,G35,H35:M35)</f>
        <v>276041</v>
      </c>
      <c r="D35" s="36">
        <f t="shared" si="1"/>
        <v>234535</v>
      </c>
      <c r="E35" s="38">
        <v>186183</v>
      </c>
      <c r="F35" s="36">
        <v>48352</v>
      </c>
      <c r="G35" s="36">
        <v>39234</v>
      </c>
      <c r="H35" s="36"/>
      <c r="I35" s="36"/>
      <c r="J35" s="36">
        <v>2272</v>
      </c>
      <c r="K35" s="36"/>
      <c r="L35" s="36"/>
      <c r="M35" s="36"/>
    </row>
    <row r="36" spans="1:13" s="7" customFormat="1" ht="25.5" x14ac:dyDescent="0.2">
      <c r="A36" s="37" t="s">
        <v>20</v>
      </c>
      <c r="B36" s="37" t="s">
        <v>21</v>
      </c>
      <c r="C36" s="25">
        <f>SUM(C37)</f>
        <v>1220</v>
      </c>
      <c r="D36" s="25">
        <f t="shared" ref="D36:M36" si="4">SUM(D37)</f>
        <v>0</v>
      </c>
      <c r="E36" s="25">
        <f t="shared" si="4"/>
        <v>0</v>
      </c>
      <c r="F36" s="25">
        <f t="shared" si="4"/>
        <v>0</v>
      </c>
      <c r="G36" s="25">
        <f t="shared" si="4"/>
        <v>1220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</row>
    <row r="37" spans="1:13" s="7" customFormat="1" x14ac:dyDescent="0.2">
      <c r="A37" s="34"/>
      <c r="B37" s="28" t="s">
        <v>137</v>
      </c>
      <c r="C37" s="31">
        <f>SUM(D37,G37,H37:M37)</f>
        <v>1220</v>
      </c>
      <c r="D37" s="31">
        <f>E37+F37</f>
        <v>0</v>
      </c>
      <c r="E37" s="36"/>
      <c r="F37" s="36"/>
      <c r="G37" s="29">
        <v>1220</v>
      </c>
      <c r="H37" s="36"/>
      <c r="I37" s="36"/>
      <c r="J37" s="36"/>
      <c r="K37" s="36"/>
      <c r="L37" s="36"/>
      <c r="M37" s="36"/>
    </row>
    <row r="38" spans="1:13" s="7" customFormat="1" x14ac:dyDescent="0.2">
      <c r="A38" s="34" t="s">
        <v>22</v>
      </c>
      <c r="B38" s="34" t="s">
        <v>23</v>
      </c>
      <c r="C38" s="36">
        <f>SUM(D38,G38,H38:M38)</f>
        <v>144076</v>
      </c>
      <c r="D38" s="36">
        <f>E38+F38</f>
        <v>131801</v>
      </c>
      <c r="E38" s="39">
        <v>105287</v>
      </c>
      <c r="F38" s="39">
        <v>26514</v>
      </c>
      <c r="G38" s="36">
        <v>12275</v>
      </c>
      <c r="H38" s="36"/>
      <c r="I38" s="36"/>
      <c r="J38" s="36"/>
      <c r="K38" s="36"/>
      <c r="L38" s="36"/>
      <c r="M38" s="36"/>
    </row>
    <row r="39" spans="1:13" s="7" customFormat="1" x14ac:dyDescent="0.2">
      <c r="A39" s="37" t="s">
        <v>124</v>
      </c>
      <c r="B39" s="37" t="s">
        <v>123</v>
      </c>
      <c r="C39" s="25">
        <f>SUM(C35,C36,C38)</f>
        <v>421337</v>
      </c>
      <c r="D39" s="25">
        <f t="shared" ref="D39:M39" si="5">SUM(D35,D36,D38)</f>
        <v>366336</v>
      </c>
      <c r="E39" s="25">
        <f t="shared" si="5"/>
        <v>291470</v>
      </c>
      <c r="F39" s="25">
        <f t="shared" si="5"/>
        <v>74866</v>
      </c>
      <c r="G39" s="25">
        <f t="shared" si="5"/>
        <v>52729</v>
      </c>
      <c r="H39" s="25">
        <f t="shared" si="5"/>
        <v>0</v>
      </c>
      <c r="I39" s="25">
        <f t="shared" si="5"/>
        <v>0</v>
      </c>
      <c r="J39" s="25">
        <f t="shared" si="5"/>
        <v>2272</v>
      </c>
      <c r="K39" s="25">
        <f t="shared" si="5"/>
        <v>0</v>
      </c>
      <c r="L39" s="25">
        <f t="shared" si="5"/>
        <v>0</v>
      </c>
      <c r="M39" s="25">
        <f t="shared" si="5"/>
        <v>0</v>
      </c>
    </row>
    <row r="40" spans="1:13" s="7" customFormat="1" ht="25.5" x14ac:dyDescent="0.2">
      <c r="A40" s="35" t="s">
        <v>139</v>
      </c>
      <c r="B40" s="35" t="s">
        <v>161</v>
      </c>
      <c r="C40" s="36">
        <f t="shared" ref="C40:C51" si="6">SUM(D40,G40,H40:M40)</f>
        <v>120467</v>
      </c>
      <c r="D40" s="29">
        <f t="shared" si="1"/>
        <v>85577</v>
      </c>
      <c r="E40" s="31">
        <v>68964</v>
      </c>
      <c r="F40" s="31">
        <v>16613</v>
      </c>
      <c r="G40" s="31">
        <v>34890</v>
      </c>
      <c r="H40" s="31"/>
      <c r="I40" s="31"/>
      <c r="J40" s="31"/>
      <c r="K40" s="39"/>
      <c r="L40" s="39"/>
      <c r="M40" s="39"/>
    </row>
    <row r="41" spans="1:13" s="44" customFormat="1" ht="25.5" customHeight="1" x14ac:dyDescent="0.2">
      <c r="A41" s="40" t="s">
        <v>164</v>
      </c>
      <c r="B41" s="40" t="s">
        <v>165</v>
      </c>
      <c r="C41" s="36">
        <f>SUM(D41,G41,H41:M41)</f>
        <v>72461</v>
      </c>
      <c r="D41" s="29">
        <f>SUM(E41:F41)</f>
        <v>1861</v>
      </c>
      <c r="E41" s="41">
        <v>1500</v>
      </c>
      <c r="F41" s="41">
        <v>361</v>
      </c>
      <c r="G41" s="41">
        <v>2100</v>
      </c>
      <c r="H41" s="41"/>
      <c r="I41" s="41"/>
      <c r="J41" s="41"/>
      <c r="K41" s="41">
        <v>68500</v>
      </c>
      <c r="L41" s="42"/>
      <c r="M41" s="43"/>
    </row>
    <row r="42" spans="1:13" s="7" customFormat="1" ht="19.5" customHeight="1" x14ac:dyDescent="0.2">
      <c r="A42" s="40" t="s">
        <v>162</v>
      </c>
      <c r="B42" s="35" t="s">
        <v>163</v>
      </c>
      <c r="C42" s="36">
        <f>SUM(D42,G42,H42:M42)</f>
        <v>102264</v>
      </c>
      <c r="D42" s="29">
        <f>SUM(E42:F42)</f>
        <v>102264</v>
      </c>
      <c r="E42" s="31">
        <v>82411</v>
      </c>
      <c r="F42" s="31">
        <v>19853</v>
      </c>
      <c r="G42" s="31"/>
      <c r="H42" s="31"/>
      <c r="I42" s="31"/>
      <c r="J42" s="31"/>
      <c r="K42" s="39"/>
      <c r="L42" s="39"/>
      <c r="M42" s="39"/>
    </row>
    <row r="43" spans="1:13" s="7" customFormat="1" x14ac:dyDescent="0.2">
      <c r="A43" s="35" t="s">
        <v>126</v>
      </c>
      <c r="B43" s="35" t="s">
        <v>193</v>
      </c>
      <c r="C43" s="36">
        <f>SUM(D43,G43,H43:M43)</f>
        <v>202852</v>
      </c>
      <c r="D43" s="29">
        <f>SUM(E43:F43)</f>
        <v>0</v>
      </c>
      <c r="E43" s="31"/>
      <c r="F43" s="31"/>
      <c r="G43" s="31"/>
      <c r="H43" s="31"/>
      <c r="I43" s="31"/>
      <c r="J43" s="31">
        <v>202852</v>
      </c>
      <c r="K43" s="39"/>
      <c r="L43" s="39"/>
      <c r="M43" s="39"/>
    </row>
    <row r="44" spans="1:13" s="7" customFormat="1" ht="12.75" customHeight="1" x14ac:dyDescent="0.2">
      <c r="A44" s="35" t="s">
        <v>126</v>
      </c>
      <c r="B44" s="35" t="s">
        <v>240</v>
      </c>
      <c r="C44" s="36">
        <f t="shared" ref="C44:C50" si="7">SUM(D44,G44,H44:M44)</f>
        <v>1125000</v>
      </c>
      <c r="D44" s="29">
        <f t="shared" ref="D44:D50" si="8">SUM(E44:F44)</f>
        <v>0</v>
      </c>
      <c r="E44" s="31"/>
      <c r="F44" s="31"/>
      <c r="G44" s="31"/>
      <c r="H44" s="31"/>
      <c r="I44" s="31"/>
      <c r="J44" s="31">
        <v>1125000</v>
      </c>
      <c r="K44" s="39"/>
      <c r="L44" s="39"/>
      <c r="M44" s="39"/>
    </row>
    <row r="45" spans="1:13" s="7" customFormat="1" ht="12.75" customHeight="1" x14ac:dyDescent="0.2">
      <c r="A45" s="35" t="s">
        <v>126</v>
      </c>
      <c r="B45" s="35" t="s">
        <v>239</v>
      </c>
      <c r="C45" s="36">
        <f t="shared" si="7"/>
        <v>1151502</v>
      </c>
      <c r="D45" s="29">
        <f t="shared" si="8"/>
        <v>0</v>
      </c>
      <c r="E45" s="31"/>
      <c r="F45" s="31"/>
      <c r="G45" s="31"/>
      <c r="H45" s="31"/>
      <c r="I45" s="31"/>
      <c r="J45" s="31">
        <v>1151502</v>
      </c>
      <c r="K45" s="39"/>
      <c r="L45" s="39"/>
      <c r="M45" s="39"/>
    </row>
    <row r="46" spans="1:13" s="7" customFormat="1" x14ac:dyDescent="0.2">
      <c r="A46" s="35" t="s">
        <v>201</v>
      </c>
      <c r="B46" s="35" t="s">
        <v>200</v>
      </c>
      <c r="C46" s="36">
        <f t="shared" si="7"/>
        <v>5202178</v>
      </c>
      <c r="D46" s="29">
        <f t="shared" si="8"/>
        <v>0</v>
      </c>
      <c r="E46" s="31"/>
      <c r="F46" s="31"/>
      <c r="G46" s="31"/>
      <c r="H46" s="31"/>
      <c r="I46" s="31"/>
      <c r="J46" s="31">
        <v>5202178</v>
      </c>
      <c r="K46" s="39"/>
      <c r="L46" s="39"/>
      <c r="M46" s="39"/>
    </row>
    <row r="47" spans="1:13" s="7" customFormat="1" ht="25.5" x14ac:dyDescent="0.2">
      <c r="A47" s="35" t="s">
        <v>201</v>
      </c>
      <c r="B47" s="35" t="s">
        <v>202</v>
      </c>
      <c r="C47" s="36">
        <f t="shared" si="7"/>
        <v>1300612</v>
      </c>
      <c r="D47" s="29">
        <f t="shared" si="8"/>
        <v>0</v>
      </c>
      <c r="E47" s="31"/>
      <c r="F47" s="31"/>
      <c r="G47" s="31"/>
      <c r="H47" s="31"/>
      <c r="I47" s="31"/>
      <c r="J47" s="31">
        <v>1300612</v>
      </c>
      <c r="K47" s="39"/>
      <c r="L47" s="39"/>
      <c r="M47" s="39"/>
    </row>
    <row r="48" spans="1:13" s="7" customFormat="1" ht="25.5" x14ac:dyDescent="0.2">
      <c r="A48" s="35" t="s">
        <v>201</v>
      </c>
      <c r="B48" s="35" t="s">
        <v>203</v>
      </c>
      <c r="C48" s="36">
        <f t="shared" si="7"/>
        <v>1754192</v>
      </c>
      <c r="D48" s="29">
        <f t="shared" si="8"/>
        <v>0</v>
      </c>
      <c r="E48" s="31"/>
      <c r="F48" s="31"/>
      <c r="G48" s="31"/>
      <c r="H48" s="31"/>
      <c r="I48" s="31"/>
      <c r="J48" s="31">
        <v>1754192</v>
      </c>
      <c r="K48" s="39"/>
      <c r="L48" s="39"/>
      <c r="M48" s="39"/>
    </row>
    <row r="49" spans="1:13" s="7" customFormat="1" hidden="1" x14ac:dyDescent="0.2">
      <c r="A49" s="35" t="s">
        <v>201</v>
      </c>
      <c r="B49" s="35"/>
      <c r="C49" s="36">
        <f t="shared" si="7"/>
        <v>0</v>
      </c>
      <c r="D49" s="29">
        <f t="shared" si="8"/>
        <v>0</v>
      </c>
      <c r="E49" s="31"/>
      <c r="F49" s="31"/>
      <c r="G49" s="31"/>
      <c r="H49" s="31"/>
      <c r="I49" s="31"/>
      <c r="J49" s="31"/>
      <c r="K49" s="39"/>
      <c r="L49" s="39"/>
      <c r="M49" s="39"/>
    </row>
    <row r="50" spans="1:13" s="7" customFormat="1" hidden="1" x14ac:dyDescent="0.2">
      <c r="A50" s="35" t="s">
        <v>201</v>
      </c>
      <c r="B50" s="35"/>
      <c r="C50" s="36">
        <f t="shared" si="7"/>
        <v>0</v>
      </c>
      <c r="D50" s="29">
        <f t="shared" si="8"/>
        <v>0</v>
      </c>
      <c r="E50" s="31"/>
      <c r="F50" s="31"/>
      <c r="G50" s="31"/>
      <c r="H50" s="31"/>
      <c r="I50" s="31"/>
      <c r="J50" s="31"/>
      <c r="K50" s="39"/>
      <c r="L50" s="39"/>
      <c r="M50" s="39"/>
    </row>
    <row r="51" spans="1:13" s="7" customFormat="1" x14ac:dyDescent="0.2">
      <c r="A51" s="34" t="s">
        <v>125</v>
      </c>
      <c r="B51" s="35" t="s">
        <v>54</v>
      </c>
      <c r="C51" s="36">
        <f t="shared" si="6"/>
        <v>60029</v>
      </c>
      <c r="D51" s="29">
        <f t="shared" si="1"/>
        <v>40121</v>
      </c>
      <c r="E51" s="31">
        <v>32332</v>
      </c>
      <c r="F51" s="31">
        <v>7789</v>
      </c>
      <c r="G51" s="33">
        <v>19908</v>
      </c>
      <c r="H51" s="29"/>
      <c r="I51" s="29"/>
      <c r="J51" s="29"/>
      <c r="K51" s="39"/>
      <c r="L51" s="39"/>
      <c r="M51" s="39"/>
    </row>
    <row r="52" spans="1:13" s="7" customFormat="1" x14ac:dyDescent="0.2">
      <c r="A52" s="37" t="s">
        <v>127</v>
      </c>
      <c r="B52" s="37" t="s">
        <v>123</v>
      </c>
      <c r="C52" s="45">
        <f>C40+C41+C42+C43+C44+C45+C46+C47+C48+C49+C51+C50</f>
        <v>11091557</v>
      </c>
      <c r="D52" s="45">
        <f t="shared" ref="D52:M52" si="9">D40+D41+D42+D43+D44+D45+D46+D47+D48+D49+D51+D50</f>
        <v>229823</v>
      </c>
      <c r="E52" s="45">
        <f t="shared" si="9"/>
        <v>185207</v>
      </c>
      <c r="F52" s="45">
        <f t="shared" si="9"/>
        <v>44616</v>
      </c>
      <c r="G52" s="45">
        <f t="shared" si="9"/>
        <v>56898</v>
      </c>
      <c r="H52" s="45">
        <f t="shared" si="9"/>
        <v>0</v>
      </c>
      <c r="I52" s="45">
        <f t="shared" si="9"/>
        <v>0</v>
      </c>
      <c r="J52" s="45">
        <f t="shared" si="9"/>
        <v>10736336</v>
      </c>
      <c r="K52" s="45">
        <f t="shared" si="9"/>
        <v>68500</v>
      </c>
      <c r="L52" s="45">
        <f t="shared" si="9"/>
        <v>0</v>
      </c>
      <c r="M52" s="45">
        <f t="shared" si="9"/>
        <v>0</v>
      </c>
    </row>
    <row r="53" spans="1:13" s="7" customFormat="1" x14ac:dyDescent="0.2">
      <c r="A53" s="76" t="s">
        <v>238</v>
      </c>
      <c r="B53" s="37" t="s">
        <v>236</v>
      </c>
      <c r="C53" s="25">
        <f>SUM(D53,G53,H53:M53)</f>
        <v>62091</v>
      </c>
      <c r="D53" s="45">
        <f>D54</f>
        <v>0</v>
      </c>
      <c r="E53" s="45">
        <f t="shared" ref="E53:M53" si="10">E54</f>
        <v>0</v>
      </c>
      <c r="F53" s="45">
        <f t="shared" si="10"/>
        <v>0</v>
      </c>
      <c r="G53" s="45">
        <f t="shared" si="10"/>
        <v>0</v>
      </c>
      <c r="H53" s="45">
        <f t="shared" si="10"/>
        <v>62091</v>
      </c>
      <c r="I53" s="45">
        <f t="shared" si="10"/>
        <v>0</v>
      </c>
      <c r="J53" s="45">
        <f t="shared" si="10"/>
        <v>0</v>
      </c>
      <c r="K53" s="45">
        <f t="shared" si="10"/>
        <v>0</v>
      </c>
      <c r="L53" s="45">
        <f t="shared" si="10"/>
        <v>0</v>
      </c>
      <c r="M53" s="45">
        <f t="shared" si="10"/>
        <v>0</v>
      </c>
    </row>
    <row r="54" spans="1:13" s="7" customFormat="1" ht="25.5" x14ac:dyDescent="0.2">
      <c r="A54" s="37"/>
      <c r="B54" s="37" t="s">
        <v>237</v>
      </c>
      <c r="C54" s="86">
        <f>SUM(D54,G54,H54:M54)</f>
        <v>62091</v>
      </c>
      <c r="D54" s="86">
        <f>SUM(E54:F54)</f>
        <v>0</v>
      </c>
      <c r="E54" s="45"/>
      <c r="F54" s="45"/>
      <c r="G54" s="45"/>
      <c r="H54" s="45">
        <v>62091</v>
      </c>
      <c r="I54" s="45"/>
      <c r="J54" s="45"/>
      <c r="K54" s="45"/>
      <c r="L54" s="45"/>
      <c r="M54" s="45"/>
    </row>
    <row r="55" spans="1:13" s="7" customFormat="1" x14ac:dyDescent="0.2">
      <c r="A55" s="37" t="s">
        <v>98</v>
      </c>
      <c r="B55" s="37" t="s">
        <v>99</v>
      </c>
      <c r="C55" s="25">
        <f t="shared" ref="C55:M55" si="11">SUM(C56:C58)</f>
        <v>123995</v>
      </c>
      <c r="D55" s="25">
        <f t="shared" si="11"/>
        <v>0</v>
      </c>
      <c r="E55" s="25">
        <f t="shared" si="11"/>
        <v>0</v>
      </c>
      <c r="F55" s="25">
        <f t="shared" si="11"/>
        <v>0</v>
      </c>
      <c r="G55" s="25">
        <f t="shared" si="11"/>
        <v>18890</v>
      </c>
      <c r="H55" s="25">
        <f t="shared" si="11"/>
        <v>0</v>
      </c>
      <c r="I55" s="25">
        <f t="shared" si="11"/>
        <v>0</v>
      </c>
      <c r="J55" s="25">
        <f t="shared" si="11"/>
        <v>105105</v>
      </c>
      <c r="K55" s="25">
        <f t="shared" si="11"/>
        <v>0</v>
      </c>
      <c r="L55" s="25">
        <f t="shared" si="11"/>
        <v>0</v>
      </c>
      <c r="M55" s="25">
        <f t="shared" si="11"/>
        <v>0</v>
      </c>
    </row>
    <row r="56" spans="1:13" s="7" customFormat="1" ht="24.75" customHeight="1" x14ac:dyDescent="0.2">
      <c r="A56" s="27"/>
      <c r="B56" s="27" t="s">
        <v>159</v>
      </c>
      <c r="C56" s="29">
        <f>SUM(D56,G56,H56:M56)</f>
        <v>114920</v>
      </c>
      <c r="D56" s="29">
        <f>SUM(E56:F56)</f>
        <v>0</v>
      </c>
      <c r="E56" s="32"/>
      <c r="F56" s="29"/>
      <c r="G56" s="29">
        <v>9815</v>
      </c>
      <c r="H56" s="29"/>
      <c r="I56" s="29"/>
      <c r="J56" s="31">
        <v>105105</v>
      </c>
      <c r="K56" s="29"/>
      <c r="L56" s="29"/>
      <c r="M56" s="29"/>
    </row>
    <row r="57" spans="1:13" s="7" customFormat="1" ht="24.75" customHeight="1" x14ac:dyDescent="0.2">
      <c r="A57" s="35"/>
      <c r="B57" s="46" t="s">
        <v>198</v>
      </c>
      <c r="C57" s="29">
        <f>SUM(D57,G57,H57:M57)</f>
        <v>9075</v>
      </c>
      <c r="D57" s="29">
        <f>SUM(E57:F57)</f>
        <v>0</v>
      </c>
      <c r="E57" s="39"/>
      <c r="F57" s="39"/>
      <c r="G57" s="31">
        <v>9075</v>
      </c>
      <c r="H57" s="39"/>
      <c r="I57" s="39"/>
      <c r="J57" s="31"/>
      <c r="K57" s="39"/>
      <c r="L57" s="39"/>
      <c r="M57" s="39"/>
    </row>
    <row r="58" spans="1:13" s="7" customFormat="1" ht="24.75" hidden="1" customHeight="1" x14ac:dyDescent="0.2">
      <c r="A58" s="35"/>
      <c r="B58" s="46"/>
      <c r="C58" s="29">
        <f>SUM(D58,G58,H58:M58)</f>
        <v>0</v>
      </c>
      <c r="D58" s="29">
        <f>SUM(E58:F58)</f>
        <v>0</v>
      </c>
      <c r="E58" s="39"/>
      <c r="F58" s="39"/>
      <c r="G58" s="31"/>
      <c r="H58" s="39"/>
      <c r="I58" s="39"/>
      <c r="J58" s="31"/>
      <c r="K58" s="39"/>
      <c r="L58" s="39"/>
      <c r="M58" s="39"/>
    </row>
    <row r="59" spans="1:13" s="7" customFormat="1" x14ac:dyDescent="0.2">
      <c r="A59" s="37" t="s">
        <v>128</v>
      </c>
      <c r="B59" s="37" t="s">
        <v>123</v>
      </c>
      <c r="C59" s="47">
        <f>C55+C53</f>
        <v>186086</v>
      </c>
      <c r="D59" s="47">
        <f t="shared" ref="D59:M59" si="12">D55+D53</f>
        <v>0</v>
      </c>
      <c r="E59" s="47">
        <f t="shared" si="12"/>
        <v>0</v>
      </c>
      <c r="F59" s="47">
        <f t="shared" si="12"/>
        <v>0</v>
      </c>
      <c r="G59" s="47">
        <f t="shared" si="12"/>
        <v>18890</v>
      </c>
      <c r="H59" s="47">
        <f t="shared" si="12"/>
        <v>62091</v>
      </c>
      <c r="I59" s="47">
        <f t="shared" si="12"/>
        <v>0</v>
      </c>
      <c r="J59" s="47">
        <f t="shared" si="12"/>
        <v>105105</v>
      </c>
      <c r="K59" s="47">
        <f t="shared" si="12"/>
        <v>0</v>
      </c>
      <c r="L59" s="47">
        <f t="shared" si="12"/>
        <v>0</v>
      </c>
      <c r="M59" s="47">
        <f t="shared" si="12"/>
        <v>0</v>
      </c>
    </row>
    <row r="60" spans="1:13" s="7" customFormat="1" ht="38.25" x14ac:dyDescent="0.2">
      <c r="A60" s="34" t="s">
        <v>110</v>
      </c>
      <c r="B60" s="34" t="s">
        <v>111</v>
      </c>
      <c r="C60" s="36">
        <f>SUM(C61:C70)</f>
        <v>347614</v>
      </c>
      <c r="D60" s="36">
        <f t="shared" ref="D60:M60" si="13">SUM(D61:D70)</f>
        <v>0</v>
      </c>
      <c r="E60" s="36">
        <f t="shared" si="13"/>
        <v>0</v>
      </c>
      <c r="F60" s="36">
        <f t="shared" si="13"/>
        <v>0</v>
      </c>
      <c r="G60" s="36">
        <f t="shared" si="13"/>
        <v>201741</v>
      </c>
      <c r="H60" s="36">
        <f t="shared" si="13"/>
        <v>0</v>
      </c>
      <c r="I60" s="36">
        <f t="shared" si="13"/>
        <v>0</v>
      </c>
      <c r="J60" s="36">
        <f t="shared" si="13"/>
        <v>145873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1:13" s="7" customFormat="1" x14ac:dyDescent="0.2">
      <c r="A61" s="27"/>
      <c r="B61" s="27" t="s">
        <v>49</v>
      </c>
      <c r="C61" s="29">
        <f>SUM(D61,G61,H61:M61)</f>
        <v>27476</v>
      </c>
      <c r="D61" s="29">
        <f t="shared" ref="D61:D70" si="14">SUM(E61:F61)</f>
        <v>0</v>
      </c>
      <c r="E61" s="32"/>
      <c r="F61" s="29"/>
      <c r="G61" s="29">
        <v>18260</v>
      </c>
      <c r="H61" s="29"/>
      <c r="I61" s="29"/>
      <c r="J61" s="29">
        <v>9216</v>
      </c>
      <c r="K61" s="48"/>
      <c r="L61" s="48"/>
      <c r="M61" s="39"/>
    </row>
    <row r="62" spans="1:13" s="7" customFormat="1" x14ac:dyDescent="0.2">
      <c r="A62" s="27"/>
      <c r="B62" s="27" t="s">
        <v>100</v>
      </c>
      <c r="C62" s="29">
        <f t="shared" ref="C62:C70" si="15">SUM(D62,G62,H62:M62)</f>
        <v>6675</v>
      </c>
      <c r="D62" s="29">
        <f t="shared" si="14"/>
        <v>0</v>
      </c>
      <c r="E62" s="32"/>
      <c r="F62" s="29"/>
      <c r="G62" s="29">
        <v>6675</v>
      </c>
      <c r="H62" s="29"/>
      <c r="I62" s="29"/>
      <c r="J62" s="29"/>
      <c r="K62" s="48"/>
      <c r="L62" s="48"/>
      <c r="M62" s="39"/>
    </row>
    <row r="63" spans="1:13" s="7" customFormat="1" x14ac:dyDescent="0.2">
      <c r="A63" s="27"/>
      <c r="B63" s="27" t="s">
        <v>97</v>
      </c>
      <c r="C63" s="29">
        <f t="shared" si="15"/>
        <v>119939</v>
      </c>
      <c r="D63" s="29">
        <f t="shared" si="14"/>
        <v>0</v>
      </c>
      <c r="E63" s="32"/>
      <c r="F63" s="29"/>
      <c r="G63" s="29">
        <v>52812</v>
      </c>
      <c r="H63" s="29"/>
      <c r="I63" s="29"/>
      <c r="J63" s="29">
        <v>67127</v>
      </c>
      <c r="K63" s="48"/>
      <c r="L63" s="48"/>
      <c r="M63" s="39"/>
    </row>
    <row r="64" spans="1:13" s="7" customFormat="1" x14ac:dyDescent="0.2">
      <c r="A64" s="27"/>
      <c r="B64" s="27" t="s">
        <v>96</v>
      </c>
      <c r="C64" s="29">
        <f t="shared" si="15"/>
        <v>16780</v>
      </c>
      <c r="D64" s="29">
        <f t="shared" si="14"/>
        <v>0</v>
      </c>
      <c r="E64" s="32"/>
      <c r="F64" s="29"/>
      <c r="G64" s="31">
        <v>3780</v>
      </c>
      <c r="H64" s="29"/>
      <c r="I64" s="29"/>
      <c r="J64" s="29">
        <v>13000</v>
      </c>
      <c r="K64" s="48"/>
      <c r="L64" s="48"/>
      <c r="M64" s="39"/>
    </row>
    <row r="65" spans="1:13" s="7" customFormat="1" x14ac:dyDescent="0.2">
      <c r="A65" s="27"/>
      <c r="B65" s="27" t="s">
        <v>101</v>
      </c>
      <c r="C65" s="29">
        <f t="shared" si="15"/>
        <v>31550</v>
      </c>
      <c r="D65" s="29">
        <f t="shared" si="14"/>
        <v>0</v>
      </c>
      <c r="E65" s="32"/>
      <c r="F65" s="29"/>
      <c r="G65" s="29">
        <v>31550</v>
      </c>
      <c r="H65" s="29"/>
      <c r="I65" s="29"/>
      <c r="J65" s="29"/>
      <c r="K65" s="48"/>
      <c r="L65" s="48"/>
      <c r="M65" s="39"/>
    </row>
    <row r="66" spans="1:13" s="7" customFormat="1" x14ac:dyDescent="0.2">
      <c r="A66" s="35"/>
      <c r="B66" s="28" t="s">
        <v>102</v>
      </c>
      <c r="C66" s="29">
        <f t="shared" si="15"/>
        <v>55890</v>
      </c>
      <c r="D66" s="29">
        <f t="shared" si="14"/>
        <v>0</v>
      </c>
      <c r="E66" s="48"/>
      <c r="F66" s="48"/>
      <c r="G66" s="49">
        <v>40590</v>
      </c>
      <c r="H66" s="48"/>
      <c r="I66" s="48"/>
      <c r="J66" s="49">
        <v>15300</v>
      </c>
      <c r="K66" s="48"/>
      <c r="L66" s="48"/>
      <c r="M66" s="39"/>
    </row>
    <row r="67" spans="1:13" s="7" customFormat="1" ht="12" customHeight="1" x14ac:dyDescent="0.2">
      <c r="A67" s="35"/>
      <c r="B67" s="28" t="s">
        <v>135</v>
      </c>
      <c r="C67" s="29">
        <f t="shared" si="15"/>
        <v>14870</v>
      </c>
      <c r="D67" s="29">
        <f t="shared" si="14"/>
        <v>0</v>
      </c>
      <c r="E67" s="48"/>
      <c r="F67" s="48"/>
      <c r="G67" s="49">
        <v>9870</v>
      </c>
      <c r="H67" s="48"/>
      <c r="I67" s="48"/>
      <c r="J67" s="49">
        <v>5000</v>
      </c>
      <c r="K67" s="48"/>
      <c r="L67" s="48"/>
      <c r="M67" s="39"/>
    </row>
    <row r="68" spans="1:13" s="7" customFormat="1" x14ac:dyDescent="0.2">
      <c r="A68" s="35"/>
      <c r="B68" s="28" t="s">
        <v>136</v>
      </c>
      <c r="C68" s="29">
        <f t="shared" si="15"/>
        <v>18995</v>
      </c>
      <c r="D68" s="29">
        <f t="shared" si="14"/>
        <v>0</v>
      </c>
      <c r="E68" s="48"/>
      <c r="F68" s="48"/>
      <c r="G68" s="49">
        <v>16995</v>
      </c>
      <c r="H68" s="48"/>
      <c r="I68" s="48"/>
      <c r="J68" s="49">
        <v>2000</v>
      </c>
      <c r="K68" s="48"/>
      <c r="L68" s="48"/>
      <c r="M68" s="39"/>
    </row>
    <row r="69" spans="1:13" s="7" customFormat="1" x14ac:dyDescent="0.2">
      <c r="A69" s="35"/>
      <c r="B69" s="28" t="s">
        <v>88</v>
      </c>
      <c r="C69" s="29">
        <f t="shared" si="15"/>
        <v>46979</v>
      </c>
      <c r="D69" s="29">
        <f t="shared" si="14"/>
        <v>0</v>
      </c>
      <c r="E69" s="48"/>
      <c r="F69" s="48"/>
      <c r="G69" s="49">
        <v>12749</v>
      </c>
      <c r="H69" s="48"/>
      <c r="I69" s="48"/>
      <c r="J69" s="49">
        <v>34230</v>
      </c>
      <c r="K69" s="48"/>
      <c r="L69" s="48"/>
      <c r="M69" s="39"/>
    </row>
    <row r="70" spans="1:13" s="7" customFormat="1" x14ac:dyDescent="0.2">
      <c r="A70" s="35"/>
      <c r="B70" s="28" t="s">
        <v>109</v>
      </c>
      <c r="C70" s="29">
        <f t="shared" si="15"/>
        <v>8460</v>
      </c>
      <c r="D70" s="29">
        <f t="shared" si="14"/>
        <v>0</v>
      </c>
      <c r="E70" s="48"/>
      <c r="F70" s="48"/>
      <c r="G70" s="49">
        <v>8460</v>
      </c>
      <c r="H70" s="48"/>
      <c r="I70" s="48"/>
      <c r="J70" s="49"/>
      <c r="K70" s="48"/>
      <c r="L70" s="48"/>
      <c r="M70" s="39"/>
    </row>
    <row r="71" spans="1:13" s="7" customFormat="1" x14ac:dyDescent="0.2">
      <c r="A71" s="34" t="s">
        <v>103</v>
      </c>
      <c r="B71" s="34" t="s">
        <v>104</v>
      </c>
      <c r="C71" s="36">
        <f>SUM(C72:C79)</f>
        <v>2306719</v>
      </c>
      <c r="D71" s="36">
        <f t="shared" ref="D71:M71" si="16">SUM(D72:D79)</f>
        <v>107231</v>
      </c>
      <c r="E71" s="36">
        <f t="shared" si="16"/>
        <v>86414</v>
      </c>
      <c r="F71" s="36">
        <f t="shared" si="16"/>
        <v>20817</v>
      </c>
      <c r="G71" s="36">
        <f t="shared" si="16"/>
        <v>69583</v>
      </c>
      <c r="H71" s="36">
        <f t="shared" si="16"/>
        <v>0</v>
      </c>
      <c r="I71" s="36">
        <f t="shared" si="16"/>
        <v>0</v>
      </c>
      <c r="J71" s="36">
        <f t="shared" si="16"/>
        <v>2129905</v>
      </c>
      <c r="K71" s="36">
        <f t="shared" si="16"/>
        <v>0</v>
      </c>
      <c r="L71" s="36">
        <f t="shared" si="16"/>
        <v>0</v>
      </c>
      <c r="M71" s="36">
        <f t="shared" si="16"/>
        <v>0</v>
      </c>
    </row>
    <row r="72" spans="1:13" s="7" customFormat="1" x14ac:dyDescent="0.2">
      <c r="A72" s="27"/>
      <c r="B72" s="28" t="s">
        <v>172</v>
      </c>
      <c r="C72" s="31">
        <f t="shared" ref="C72:C79" si="17">SUM(D72,G72,H72:M72)</f>
        <v>402642</v>
      </c>
      <c r="D72" s="31">
        <f>SUM(E72:F72)</f>
        <v>107231</v>
      </c>
      <c r="E72" s="30">
        <v>86414</v>
      </c>
      <c r="F72" s="31">
        <v>20817</v>
      </c>
      <c r="G72" s="31">
        <v>69583</v>
      </c>
      <c r="H72" s="31"/>
      <c r="I72" s="31"/>
      <c r="J72" s="31">
        <v>225828</v>
      </c>
      <c r="K72" s="31"/>
      <c r="L72" s="48"/>
      <c r="M72" s="39"/>
    </row>
    <row r="73" spans="1:13" s="7" customFormat="1" hidden="1" x14ac:dyDescent="0.2">
      <c r="A73" s="27"/>
      <c r="B73" s="27"/>
      <c r="C73" s="29">
        <f t="shared" si="17"/>
        <v>0</v>
      </c>
      <c r="D73" s="29">
        <f>SUM(E73:F73)</f>
        <v>0</v>
      </c>
      <c r="E73" s="32"/>
      <c r="F73" s="29"/>
      <c r="G73" s="29"/>
      <c r="H73" s="29"/>
      <c r="I73" s="29"/>
      <c r="J73" s="29"/>
      <c r="K73" s="29"/>
      <c r="L73" s="48"/>
      <c r="M73" s="39"/>
    </row>
    <row r="74" spans="1:13" s="7" customFormat="1" hidden="1" x14ac:dyDescent="0.2">
      <c r="A74" s="27"/>
      <c r="B74" s="27"/>
      <c r="C74" s="29">
        <f t="shared" si="17"/>
        <v>0</v>
      </c>
      <c r="D74" s="29">
        <f>SUM(E74:F74)</f>
        <v>0</v>
      </c>
      <c r="E74" s="32"/>
      <c r="F74" s="29"/>
      <c r="G74" s="29"/>
      <c r="H74" s="29"/>
      <c r="I74" s="29"/>
      <c r="J74" s="29"/>
      <c r="K74" s="29"/>
      <c r="L74" s="48"/>
      <c r="M74" s="39"/>
    </row>
    <row r="75" spans="1:13" s="7" customFormat="1" x14ac:dyDescent="0.2">
      <c r="A75" s="27"/>
      <c r="B75" s="27" t="s">
        <v>232</v>
      </c>
      <c r="C75" s="29">
        <f t="shared" si="17"/>
        <v>1229747</v>
      </c>
      <c r="D75" s="29">
        <f t="shared" ref="D75:D76" si="18">SUM(E75:F75)</f>
        <v>0</v>
      </c>
      <c r="E75" s="32"/>
      <c r="F75" s="29"/>
      <c r="G75" s="29"/>
      <c r="H75" s="29"/>
      <c r="I75" s="29"/>
      <c r="J75" s="29">
        <v>1229747</v>
      </c>
      <c r="K75" s="29"/>
      <c r="L75" s="48"/>
      <c r="M75" s="39"/>
    </row>
    <row r="76" spans="1:13" s="7" customFormat="1" ht="24.75" hidden="1" customHeight="1" x14ac:dyDescent="0.2">
      <c r="A76" s="27"/>
      <c r="B76" s="27"/>
      <c r="C76" s="29">
        <f t="shared" si="17"/>
        <v>0</v>
      </c>
      <c r="D76" s="29">
        <f t="shared" si="18"/>
        <v>0</v>
      </c>
      <c r="E76" s="32"/>
      <c r="F76" s="29"/>
      <c r="G76" s="29"/>
      <c r="H76" s="29"/>
      <c r="I76" s="29"/>
      <c r="J76" s="29"/>
      <c r="K76" s="29"/>
      <c r="L76" s="48"/>
      <c r="M76" s="39"/>
    </row>
    <row r="77" spans="1:13" s="7" customFormat="1" ht="12.75" customHeight="1" x14ac:dyDescent="0.2">
      <c r="A77" s="27"/>
      <c r="B77" s="27" t="s">
        <v>209</v>
      </c>
      <c r="C77" s="29">
        <f t="shared" si="17"/>
        <v>674330</v>
      </c>
      <c r="D77" s="29">
        <f>SUM(E77:F77)</f>
        <v>0</v>
      </c>
      <c r="E77" s="32"/>
      <c r="F77" s="29"/>
      <c r="G77" s="29"/>
      <c r="H77" s="29"/>
      <c r="I77" s="29"/>
      <c r="J77" s="29">
        <v>674330</v>
      </c>
      <c r="K77" s="29"/>
      <c r="L77" s="49"/>
      <c r="M77" s="31"/>
    </row>
    <row r="78" spans="1:13" s="7" customFormat="1" ht="12.75" hidden="1" customHeight="1" x14ac:dyDescent="0.2">
      <c r="A78" s="27"/>
      <c r="B78" s="27"/>
      <c r="C78" s="29">
        <f t="shared" si="17"/>
        <v>0</v>
      </c>
      <c r="D78" s="29">
        <f t="shared" ref="D78:D79" si="19">SUM(E78:F78)</f>
        <v>0</v>
      </c>
      <c r="E78" s="32"/>
      <c r="F78" s="29"/>
      <c r="G78" s="29"/>
      <c r="H78" s="29"/>
      <c r="I78" s="29"/>
      <c r="J78" s="29"/>
      <c r="K78" s="29"/>
      <c r="L78" s="49"/>
      <c r="M78" s="31"/>
    </row>
    <row r="79" spans="1:13" s="7" customFormat="1" ht="12.75" hidden="1" customHeight="1" x14ac:dyDescent="0.2">
      <c r="A79" s="27"/>
      <c r="B79" s="27"/>
      <c r="C79" s="29">
        <f t="shared" si="17"/>
        <v>0</v>
      </c>
      <c r="D79" s="29">
        <f t="shared" si="19"/>
        <v>0</v>
      </c>
      <c r="E79" s="32"/>
      <c r="F79" s="29"/>
      <c r="G79" s="29"/>
      <c r="H79" s="29"/>
      <c r="I79" s="29"/>
      <c r="J79" s="29"/>
      <c r="K79" s="29"/>
      <c r="L79" s="49"/>
      <c r="M79" s="31"/>
    </row>
    <row r="80" spans="1:13" s="7" customFormat="1" x14ac:dyDescent="0.2">
      <c r="A80" s="34" t="s">
        <v>105</v>
      </c>
      <c r="B80" s="34" t="s">
        <v>106</v>
      </c>
      <c r="C80" s="36">
        <f t="shared" ref="C80:M80" si="20">SUM(C81:C81)</f>
        <v>60000</v>
      </c>
      <c r="D80" s="36">
        <f t="shared" si="20"/>
        <v>0</v>
      </c>
      <c r="E80" s="36">
        <f t="shared" si="20"/>
        <v>0</v>
      </c>
      <c r="F80" s="36">
        <f t="shared" si="20"/>
        <v>0</v>
      </c>
      <c r="G80" s="36">
        <f t="shared" si="20"/>
        <v>0</v>
      </c>
      <c r="H80" s="36">
        <f t="shared" si="20"/>
        <v>60000</v>
      </c>
      <c r="I80" s="36">
        <f t="shared" si="20"/>
        <v>0</v>
      </c>
      <c r="J80" s="36">
        <f t="shared" si="20"/>
        <v>0</v>
      </c>
      <c r="K80" s="36">
        <f t="shared" si="20"/>
        <v>0</v>
      </c>
      <c r="L80" s="36">
        <f t="shared" si="20"/>
        <v>0</v>
      </c>
      <c r="M80" s="36">
        <f t="shared" si="20"/>
        <v>0</v>
      </c>
    </row>
    <row r="81" spans="1:13" s="7" customFormat="1" ht="25.5" x14ac:dyDescent="0.2">
      <c r="A81" s="27"/>
      <c r="B81" s="27" t="s">
        <v>146</v>
      </c>
      <c r="C81" s="29">
        <f>SUM(D81,G81,H81:M81)</f>
        <v>60000</v>
      </c>
      <c r="D81" s="29">
        <f>SUM(E81:F81)</f>
        <v>0</v>
      </c>
      <c r="E81" s="32"/>
      <c r="F81" s="29"/>
      <c r="G81" s="29"/>
      <c r="H81" s="31">
        <v>60000</v>
      </c>
      <c r="I81" s="29"/>
      <c r="J81" s="29"/>
      <c r="K81" s="29"/>
      <c r="L81" s="48"/>
      <c r="M81" s="39"/>
    </row>
    <row r="82" spans="1:13" s="7" customFormat="1" x14ac:dyDescent="0.2">
      <c r="A82" s="34" t="s">
        <v>107</v>
      </c>
      <c r="B82" s="34" t="s">
        <v>108</v>
      </c>
      <c r="C82" s="36">
        <f t="shared" ref="C82:M82" si="21">SUM(C83:C85)</f>
        <v>355704</v>
      </c>
      <c r="D82" s="36">
        <f t="shared" si="21"/>
        <v>0</v>
      </c>
      <c r="E82" s="36">
        <f t="shared" si="21"/>
        <v>0</v>
      </c>
      <c r="F82" s="36">
        <f t="shared" si="21"/>
        <v>0</v>
      </c>
      <c r="G82" s="36">
        <f t="shared" si="21"/>
        <v>355704</v>
      </c>
      <c r="H82" s="36">
        <f t="shared" si="21"/>
        <v>0</v>
      </c>
      <c r="I82" s="36">
        <f t="shared" si="21"/>
        <v>0</v>
      </c>
      <c r="J82" s="36">
        <f t="shared" si="21"/>
        <v>0</v>
      </c>
      <c r="K82" s="36">
        <f t="shared" si="21"/>
        <v>0</v>
      </c>
      <c r="L82" s="36">
        <f t="shared" si="21"/>
        <v>0</v>
      </c>
      <c r="M82" s="36">
        <f t="shared" si="21"/>
        <v>0</v>
      </c>
    </row>
    <row r="83" spans="1:13" s="7" customFormat="1" x14ac:dyDescent="0.2">
      <c r="A83" s="27"/>
      <c r="B83" s="27" t="s">
        <v>147</v>
      </c>
      <c r="C83" s="29">
        <f>SUM(D83,G83,H83:M83)</f>
        <v>137653</v>
      </c>
      <c r="D83" s="29">
        <f>SUM(E83:F83)</f>
        <v>0</v>
      </c>
      <c r="E83" s="32"/>
      <c r="F83" s="29"/>
      <c r="G83" s="29">
        <v>137653</v>
      </c>
      <c r="H83" s="29"/>
      <c r="I83" s="29"/>
      <c r="J83" s="29"/>
      <c r="K83" s="48"/>
      <c r="L83" s="48"/>
      <c r="M83" s="39"/>
    </row>
    <row r="84" spans="1:13" s="7" customFormat="1" ht="25.5" x14ac:dyDescent="0.2">
      <c r="A84" s="27"/>
      <c r="B84" s="27" t="s">
        <v>148</v>
      </c>
      <c r="C84" s="29">
        <f>SUM(D84,G84,H84:M84)</f>
        <v>67651</v>
      </c>
      <c r="D84" s="29">
        <f>SUM(E84:F84)</f>
        <v>0</v>
      </c>
      <c r="E84" s="32"/>
      <c r="F84" s="29"/>
      <c r="G84" s="31">
        <v>67651</v>
      </c>
      <c r="H84" s="50"/>
      <c r="I84" s="29"/>
      <c r="J84" s="29"/>
      <c r="K84" s="48"/>
      <c r="L84" s="48"/>
      <c r="M84" s="39"/>
    </row>
    <row r="85" spans="1:13" s="7" customFormat="1" ht="25.5" x14ac:dyDescent="0.2">
      <c r="A85" s="27"/>
      <c r="B85" s="27" t="s">
        <v>149</v>
      </c>
      <c r="C85" s="29">
        <f>SUM(D85,G85,H85:M85)</f>
        <v>150400</v>
      </c>
      <c r="D85" s="29">
        <f>SUM(E85:F85)</f>
        <v>0</v>
      </c>
      <c r="E85" s="32"/>
      <c r="F85" s="29"/>
      <c r="G85" s="29">
        <v>150400</v>
      </c>
      <c r="H85" s="29"/>
      <c r="I85" s="29"/>
      <c r="J85" s="29"/>
      <c r="K85" s="48"/>
      <c r="L85" s="48"/>
      <c r="M85" s="39"/>
    </row>
    <row r="86" spans="1:13" s="7" customFormat="1" ht="38.25" x14ac:dyDescent="0.2">
      <c r="A86" s="34" t="s">
        <v>110</v>
      </c>
      <c r="B86" s="34" t="s">
        <v>111</v>
      </c>
      <c r="C86" s="36">
        <f>SUM(C87:C101)</f>
        <v>1479936</v>
      </c>
      <c r="D86" s="36">
        <f t="shared" ref="D86:M86" si="22">SUM(D87:D101)</f>
        <v>116604</v>
      </c>
      <c r="E86" s="36">
        <f t="shared" si="22"/>
        <v>93967</v>
      </c>
      <c r="F86" s="36">
        <f t="shared" si="22"/>
        <v>22637</v>
      </c>
      <c r="G86" s="36">
        <f t="shared" si="22"/>
        <v>320968</v>
      </c>
      <c r="H86" s="36">
        <f t="shared" si="22"/>
        <v>865364</v>
      </c>
      <c r="I86" s="36">
        <f t="shared" si="22"/>
        <v>0</v>
      </c>
      <c r="J86" s="36">
        <f t="shared" si="22"/>
        <v>177000</v>
      </c>
      <c r="K86" s="36">
        <f t="shared" si="22"/>
        <v>0</v>
      </c>
      <c r="L86" s="36">
        <f t="shared" si="22"/>
        <v>0</v>
      </c>
      <c r="M86" s="36">
        <f t="shared" si="22"/>
        <v>0</v>
      </c>
    </row>
    <row r="87" spans="1:13" s="7" customFormat="1" x14ac:dyDescent="0.2">
      <c r="A87" s="34"/>
      <c r="B87" s="27" t="s">
        <v>143</v>
      </c>
      <c r="C87" s="29">
        <f t="shared" ref="C87:C101" si="23">SUM(D87,G87,H87:M87)</f>
        <v>91000</v>
      </c>
      <c r="D87" s="29">
        <f t="shared" ref="D87:D101" si="24">SUM(E87:F87)</f>
        <v>0</v>
      </c>
      <c r="E87" s="38"/>
      <c r="F87" s="36"/>
      <c r="G87" s="29">
        <v>41000</v>
      </c>
      <c r="H87" s="36"/>
      <c r="I87" s="36"/>
      <c r="J87" s="29">
        <v>50000</v>
      </c>
      <c r="K87" s="36"/>
      <c r="L87" s="36"/>
      <c r="M87" s="36"/>
    </row>
    <row r="88" spans="1:13" s="7" customFormat="1" x14ac:dyDescent="0.2">
      <c r="A88" s="29"/>
      <c r="B88" s="29" t="s">
        <v>150</v>
      </c>
      <c r="C88" s="29">
        <f t="shared" si="23"/>
        <v>21349</v>
      </c>
      <c r="D88" s="29">
        <f t="shared" si="24"/>
        <v>0</v>
      </c>
      <c r="E88" s="32"/>
      <c r="F88" s="29"/>
      <c r="G88" s="29">
        <v>21349</v>
      </c>
      <c r="H88" s="29"/>
      <c r="I88" s="29"/>
      <c r="J88" s="29"/>
      <c r="K88" s="29"/>
      <c r="L88" s="29"/>
      <c r="M88" s="29"/>
    </row>
    <row r="89" spans="1:13" s="7" customFormat="1" x14ac:dyDescent="0.2">
      <c r="A89" s="29"/>
      <c r="B89" s="27" t="s">
        <v>144</v>
      </c>
      <c r="C89" s="29">
        <f>SUM(D89,G89,H89:M89)</f>
        <v>21500</v>
      </c>
      <c r="D89" s="29">
        <f>SUM(E89:F89)</f>
        <v>0</v>
      </c>
      <c r="E89" s="32"/>
      <c r="F89" s="29"/>
      <c r="G89" s="29"/>
      <c r="H89" s="29">
        <v>21500</v>
      </c>
      <c r="I89" s="29"/>
      <c r="J89" s="29"/>
      <c r="K89" s="29"/>
      <c r="L89" s="29"/>
      <c r="M89" s="29"/>
    </row>
    <row r="90" spans="1:13" s="7" customFormat="1" x14ac:dyDescent="0.2">
      <c r="A90" s="29"/>
      <c r="B90" s="29" t="s">
        <v>171</v>
      </c>
      <c r="C90" s="29">
        <f>SUM(D90,G90,H90:M90)</f>
        <v>136604</v>
      </c>
      <c r="D90" s="29">
        <f>SUM(E90:F90)</f>
        <v>116604</v>
      </c>
      <c r="E90" s="30">
        <v>93967</v>
      </c>
      <c r="F90" s="31">
        <v>22637</v>
      </c>
      <c r="G90" s="29">
        <v>20000</v>
      </c>
      <c r="H90" s="29"/>
      <c r="I90" s="29"/>
      <c r="J90" s="29"/>
      <c r="K90" s="29"/>
      <c r="L90" s="29"/>
      <c r="M90" s="29"/>
    </row>
    <row r="91" spans="1:13" s="7" customFormat="1" x14ac:dyDescent="0.2">
      <c r="A91" s="29"/>
      <c r="B91" s="29" t="s">
        <v>151</v>
      </c>
      <c r="C91" s="29">
        <f t="shared" si="23"/>
        <v>174828</v>
      </c>
      <c r="D91" s="29">
        <f t="shared" si="24"/>
        <v>0</v>
      </c>
      <c r="E91" s="32"/>
      <c r="F91" s="29"/>
      <c r="G91" s="31">
        <v>174828</v>
      </c>
      <c r="H91" s="29"/>
      <c r="I91" s="29"/>
      <c r="J91" s="29"/>
      <c r="K91" s="29"/>
      <c r="L91" s="29"/>
      <c r="M91" s="29"/>
    </row>
    <row r="92" spans="1:13" s="7" customFormat="1" x14ac:dyDescent="0.2">
      <c r="A92" s="29"/>
      <c r="B92" s="29" t="s">
        <v>154</v>
      </c>
      <c r="C92" s="29">
        <f t="shared" si="23"/>
        <v>11568</v>
      </c>
      <c r="D92" s="29">
        <f>SUM(E92:F92)</f>
        <v>0</v>
      </c>
      <c r="E92" s="32"/>
      <c r="F92" s="29"/>
      <c r="G92" s="29"/>
      <c r="H92" s="29">
        <v>11568</v>
      </c>
      <c r="I92" s="29"/>
      <c r="J92" s="29"/>
      <c r="K92" s="29"/>
      <c r="L92" s="29"/>
      <c r="M92" s="29"/>
    </row>
    <row r="93" spans="1:13" s="7" customFormat="1" x14ac:dyDescent="0.2">
      <c r="A93" s="29"/>
      <c r="B93" s="27" t="s">
        <v>170</v>
      </c>
      <c r="C93" s="29">
        <f t="shared" si="23"/>
        <v>13297</v>
      </c>
      <c r="D93" s="29">
        <f>SUM(E93:F93)</f>
        <v>0</v>
      </c>
      <c r="E93" s="32"/>
      <c r="F93" s="29"/>
      <c r="G93" s="31"/>
      <c r="H93" s="29">
        <v>13297</v>
      </c>
      <c r="I93" s="29"/>
      <c r="J93" s="29"/>
      <c r="K93" s="29"/>
      <c r="L93" s="29"/>
      <c r="M93" s="29"/>
    </row>
    <row r="94" spans="1:13" s="7" customFormat="1" x14ac:dyDescent="0.2">
      <c r="A94" s="29"/>
      <c r="B94" s="29" t="s">
        <v>155</v>
      </c>
      <c r="C94" s="29">
        <f t="shared" si="23"/>
        <v>207310</v>
      </c>
      <c r="D94" s="29">
        <f>SUM(E94:F94)</f>
        <v>0</v>
      </c>
      <c r="E94" s="32"/>
      <c r="F94" s="29"/>
      <c r="G94" s="29"/>
      <c r="H94" s="31">
        <v>207310</v>
      </c>
      <c r="I94" s="29"/>
      <c r="J94" s="29"/>
      <c r="K94" s="29"/>
      <c r="L94" s="29"/>
      <c r="M94" s="29"/>
    </row>
    <row r="95" spans="1:13" s="7" customFormat="1" x14ac:dyDescent="0.2">
      <c r="A95" s="29"/>
      <c r="B95" s="51" t="s">
        <v>152</v>
      </c>
      <c r="C95" s="29">
        <f t="shared" si="23"/>
        <v>391247</v>
      </c>
      <c r="D95" s="29">
        <f t="shared" si="24"/>
        <v>0</v>
      </c>
      <c r="E95" s="32"/>
      <c r="F95" s="29"/>
      <c r="G95" s="29"/>
      <c r="H95" s="29">
        <v>391247</v>
      </c>
      <c r="I95" s="29"/>
      <c r="J95" s="29"/>
      <c r="K95" s="29"/>
      <c r="L95" s="29"/>
      <c r="M95" s="29"/>
    </row>
    <row r="96" spans="1:13" s="7" customFormat="1" x14ac:dyDescent="0.2">
      <c r="A96" s="29"/>
      <c r="B96" s="52" t="s">
        <v>233</v>
      </c>
      <c r="C96" s="31">
        <f t="shared" si="23"/>
        <v>15000</v>
      </c>
      <c r="D96" s="29">
        <f t="shared" si="24"/>
        <v>0</v>
      </c>
      <c r="E96" s="32"/>
      <c r="F96" s="29"/>
      <c r="G96" s="31">
        <v>15000</v>
      </c>
      <c r="H96" s="29"/>
      <c r="I96" s="29"/>
      <c r="J96" s="29"/>
      <c r="K96" s="29"/>
      <c r="L96" s="29"/>
      <c r="M96" s="29"/>
    </row>
    <row r="97" spans="1:13" s="7" customFormat="1" x14ac:dyDescent="0.2">
      <c r="A97" s="29"/>
      <c r="B97" s="53" t="s">
        <v>145</v>
      </c>
      <c r="C97" s="31">
        <f t="shared" si="23"/>
        <v>18942</v>
      </c>
      <c r="D97" s="29">
        <f t="shared" si="24"/>
        <v>0</v>
      </c>
      <c r="E97" s="30"/>
      <c r="F97" s="31"/>
      <c r="G97" s="31"/>
      <c r="H97" s="31">
        <v>18942</v>
      </c>
      <c r="I97" s="29"/>
      <c r="J97" s="29"/>
      <c r="K97" s="29"/>
      <c r="L97" s="29"/>
      <c r="M97" s="29"/>
    </row>
    <row r="98" spans="1:13" s="7" customFormat="1" x14ac:dyDescent="0.2">
      <c r="A98" s="27"/>
      <c r="B98" s="53" t="s">
        <v>153</v>
      </c>
      <c r="C98" s="29">
        <f t="shared" si="23"/>
        <v>165500</v>
      </c>
      <c r="D98" s="29">
        <f t="shared" si="24"/>
        <v>0</v>
      </c>
      <c r="E98" s="32"/>
      <c r="F98" s="29"/>
      <c r="G98" s="29"/>
      <c r="H98" s="29">
        <v>165500</v>
      </c>
      <c r="I98" s="29"/>
      <c r="J98" s="29"/>
      <c r="K98" s="48"/>
      <c r="L98" s="48"/>
      <c r="M98" s="39"/>
    </row>
    <row r="99" spans="1:13" s="7" customFormat="1" ht="25.5" x14ac:dyDescent="0.2">
      <c r="A99" s="27"/>
      <c r="B99" s="53" t="s">
        <v>188</v>
      </c>
      <c r="C99" s="29">
        <f t="shared" si="23"/>
        <v>36000</v>
      </c>
      <c r="D99" s="29">
        <f t="shared" si="24"/>
        <v>0</v>
      </c>
      <c r="E99" s="32"/>
      <c r="F99" s="29"/>
      <c r="G99" s="29"/>
      <c r="H99" s="29">
        <v>36000</v>
      </c>
      <c r="I99" s="29"/>
      <c r="J99" s="29"/>
      <c r="K99" s="48"/>
      <c r="L99" s="48"/>
      <c r="M99" s="39"/>
    </row>
    <row r="100" spans="1:13" s="7" customFormat="1" ht="14.25" customHeight="1" x14ac:dyDescent="0.2">
      <c r="A100" s="27"/>
      <c r="B100" s="27" t="s">
        <v>231</v>
      </c>
      <c r="C100" s="29">
        <f t="shared" si="23"/>
        <v>127000</v>
      </c>
      <c r="D100" s="29">
        <f t="shared" si="24"/>
        <v>0</v>
      </c>
      <c r="E100" s="32"/>
      <c r="F100" s="29"/>
      <c r="G100" s="29"/>
      <c r="H100" s="29"/>
      <c r="I100" s="29"/>
      <c r="J100" s="29">
        <v>127000</v>
      </c>
      <c r="K100" s="48"/>
      <c r="L100" s="48"/>
      <c r="M100" s="39"/>
    </row>
    <row r="101" spans="1:13" s="7" customFormat="1" x14ac:dyDescent="0.2">
      <c r="A101" s="77"/>
      <c r="B101" s="77" t="s">
        <v>213</v>
      </c>
      <c r="C101" s="33">
        <f t="shared" si="23"/>
        <v>48791</v>
      </c>
      <c r="D101" s="33">
        <f t="shared" si="24"/>
        <v>0</v>
      </c>
      <c r="E101" s="78"/>
      <c r="F101" s="33"/>
      <c r="G101" s="33">
        <v>48791</v>
      </c>
      <c r="H101" s="33"/>
      <c r="I101" s="33"/>
      <c r="J101" s="33"/>
      <c r="K101" s="79"/>
      <c r="L101" s="79"/>
      <c r="M101" s="80"/>
    </row>
    <row r="102" spans="1:13" s="12" customFormat="1" x14ac:dyDescent="0.2">
      <c r="A102" s="37" t="s">
        <v>129</v>
      </c>
      <c r="B102" s="37" t="s">
        <v>123</v>
      </c>
      <c r="C102" s="25">
        <f t="shared" ref="C102:M102" si="25">C86+C82+C80+C71+C60</f>
        <v>4549973</v>
      </c>
      <c r="D102" s="25">
        <f t="shared" si="25"/>
        <v>223835</v>
      </c>
      <c r="E102" s="25">
        <f t="shared" si="25"/>
        <v>180381</v>
      </c>
      <c r="F102" s="25">
        <f t="shared" si="25"/>
        <v>43454</v>
      </c>
      <c r="G102" s="25">
        <f t="shared" si="25"/>
        <v>947996</v>
      </c>
      <c r="H102" s="25">
        <f t="shared" si="25"/>
        <v>925364</v>
      </c>
      <c r="I102" s="25">
        <f t="shared" si="25"/>
        <v>0</v>
      </c>
      <c r="J102" s="25">
        <f t="shared" si="25"/>
        <v>2452778</v>
      </c>
      <c r="K102" s="25">
        <f t="shared" si="25"/>
        <v>0</v>
      </c>
      <c r="L102" s="25">
        <f t="shared" si="25"/>
        <v>0</v>
      </c>
      <c r="M102" s="25">
        <f t="shared" si="25"/>
        <v>0</v>
      </c>
    </row>
    <row r="103" spans="1:13" s="7" customFormat="1" ht="17.25" customHeight="1" x14ac:dyDescent="0.2">
      <c r="A103" s="37" t="s">
        <v>130</v>
      </c>
      <c r="B103" s="37" t="s">
        <v>24</v>
      </c>
      <c r="C103" s="54">
        <f t="shared" ref="C103:M103" si="26">SUM(C104:C110)</f>
        <v>131414</v>
      </c>
      <c r="D103" s="54">
        <f t="shared" si="26"/>
        <v>0</v>
      </c>
      <c r="E103" s="54">
        <f t="shared" si="26"/>
        <v>0</v>
      </c>
      <c r="F103" s="54">
        <f t="shared" si="26"/>
        <v>0</v>
      </c>
      <c r="G103" s="54">
        <f t="shared" si="26"/>
        <v>131414</v>
      </c>
      <c r="H103" s="54">
        <f t="shared" si="26"/>
        <v>0</v>
      </c>
      <c r="I103" s="54">
        <f t="shared" si="26"/>
        <v>0</v>
      </c>
      <c r="J103" s="54">
        <f t="shared" si="26"/>
        <v>0</v>
      </c>
      <c r="K103" s="54">
        <f t="shared" si="26"/>
        <v>0</v>
      </c>
      <c r="L103" s="54">
        <f t="shared" si="26"/>
        <v>0</v>
      </c>
      <c r="M103" s="54">
        <f t="shared" si="26"/>
        <v>0</v>
      </c>
    </row>
    <row r="104" spans="1:13" s="7" customFormat="1" ht="17.25" customHeight="1" x14ac:dyDescent="0.2">
      <c r="A104" s="34"/>
      <c r="B104" s="28" t="s">
        <v>49</v>
      </c>
      <c r="C104" s="29">
        <f t="shared" ref="C104:C110" si="27">SUM(D104,G104,H104:M104)</f>
        <v>4559</v>
      </c>
      <c r="D104" s="29">
        <f t="shared" ref="D104:D110" si="28">SUM(E104:F104)</f>
        <v>0</v>
      </c>
      <c r="E104" s="29"/>
      <c r="F104" s="29"/>
      <c r="G104" s="29">
        <v>4559</v>
      </c>
      <c r="H104" s="29"/>
      <c r="I104" s="29"/>
      <c r="J104" s="29"/>
      <c r="K104" s="29"/>
      <c r="L104" s="29"/>
      <c r="M104" s="29"/>
    </row>
    <row r="105" spans="1:13" s="7" customFormat="1" ht="17.25" customHeight="1" x14ac:dyDescent="0.2">
      <c r="A105" s="34"/>
      <c r="B105" s="28" t="s">
        <v>89</v>
      </c>
      <c r="C105" s="29">
        <f t="shared" si="27"/>
        <v>5771</v>
      </c>
      <c r="D105" s="29">
        <f t="shared" si="28"/>
        <v>0</v>
      </c>
      <c r="E105" s="29"/>
      <c r="F105" s="29"/>
      <c r="G105" s="29">
        <v>5771</v>
      </c>
      <c r="H105" s="29"/>
      <c r="I105" s="29"/>
      <c r="J105" s="29"/>
      <c r="K105" s="29"/>
      <c r="L105" s="29"/>
      <c r="M105" s="29"/>
    </row>
    <row r="106" spans="1:13" s="7" customFormat="1" ht="17.25" customHeight="1" x14ac:dyDescent="0.2">
      <c r="A106" s="34"/>
      <c r="B106" s="28" t="s">
        <v>109</v>
      </c>
      <c r="C106" s="29">
        <f t="shared" si="27"/>
        <v>6339</v>
      </c>
      <c r="D106" s="29">
        <f t="shared" si="28"/>
        <v>0</v>
      </c>
      <c r="E106" s="29"/>
      <c r="F106" s="29"/>
      <c r="G106" s="29">
        <v>6339</v>
      </c>
      <c r="H106" s="29"/>
      <c r="I106" s="29"/>
      <c r="J106" s="29"/>
      <c r="K106" s="29"/>
      <c r="L106" s="29"/>
      <c r="M106" s="29"/>
    </row>
    <row r="107" spans="1:13" s="7" customFormat="1" ht="17.25" customHeight="1" x14ac:dyDescent="0.2">
      <c r="A107" s="34"/>
      <c r="B107" s="28" t="s">
        <v>100</v>
      </c>
      <c r="C107" s="29">
        <f t="shared" si="27"/>
        <v>11964</v>
      </c>
      <c r="D107" s="29">
        <f t="shared" si="28"/>
        <v>0</v>
      </c>
      <c r="E107" s="29"/>
      <c r="F107" s="29"/>
      <c r="G107" s="31">
        <v>11964</v>
      </c>
      <c r="H107" s="29"/>
      <c r="I107" s="29"/>
      <c r="J107" s="29"/>
      <c r="K107" s="29"/>
      <c r="L107" s="29"/>
      <c r="M107" s="29"/>
    </row>
    <row r="108" spans="1:13" s="7" customFormat="1" ht="17.25" customHeight="1" x14ac:dyDescent="0.2">
      <c r="A108" s="34"/>
      <c r="B108" s="28" t="s">
        <v>135</v>
      </c>
      <c r="C108" s="29">
        <f t="shared" si="27"/>
        <v>2298</v>
      </c>
      <c r="D108" s="29">
        <f t="shared" si="28"/>
        <v>0</v>
      </c>
      <c r="E108" s="29"/>
      <c r="F108" s="29"/>
      <c r="G108" s="29">
        <v>2298</v>
      </c>
      <c r="H108" s="29"/>
      <c r="I108" s="29"/>
      <c r="J108" s="29"/>
      <c r="K108" s="29"/>
      <c r="L108" s="29"/>
      <c r="M108" s="29"/>
    </row>
    <row r="109" spans="1:13" s="7" customFormat="1" ht="17.25" customHeight="1" x14ac:dyDescent="0.2">
      <c r="A109" s="34"/>
      <c r="B109" s="28" t="s">
        <v>88</v>
      </c>
      <c r="C109" s="29">
        <f t="shared" si="27"/>
        <v>3073</v>
      </c>
      <c r="D109" s="29">
        <f t="shared" si="28"/>
        <v>0</v>
      </c>
      <c r="E109" s="29"/>
      <c r="F109" s="29"/>
      <c r="G109" s="29">
        <v>3073</v>
      </c>
      <c r="H109" s="29"/>
      <c r="I109" s="29"/>
      <c r="J109" s="29"/>
      <c r="K109" s="29"/>
      <c r="L109" s="29"/>
      <c r="M109" s="29"/>
    </row>
    <row r="110" spans="1:13" s="7" customFormat="1" ht="24.75" customHeight="1" x14ac:dyDescent="0.2">
      <c r="A110" s="34"/>
      <c r="B110" s="28" t="s">
        <v>208</v>
      </c>
      <c r="C110" s="29">
        <f t="shared" si="27"/>
        <v>97410</v>
      </c>
      <c r="D110" s="29">
        <f t="shared" si="28"/>
        <v>0</v>
      </c>
      <c r="E110" s="29"/>
      <c r="F110" s="29"/>
      <c r="G110" s="29">
        <v>97410</v>
      </c>
      <c r="H110" s="29"/>
      <c r="I110" s="29"/>
      <c r="J110" s="29"/>
      <c r="K110" s="29"/>
      <c r="L110" s="29"/>
      <c r="M110" s="29"/>
    </row>
    <row r="111" spans="1:13" s="7" customFormat="1" ht="17.25" customHeight="1" x14ac:dyDescent="0.2">
      <c r="A111" s="34" t="s">
        <v>25</v>
      </c>
      <c r="B111" s="34" t="s">
        <v>26</v>
      </c>
      <c r="C111" s="36">
        <f t="shared" ref="C111:M111" si="29">SUM(C112:C117)</f>
        <v>536907</v>
      </c>
      <c r="D111" s="36">
        <f t="shared" si="29"/>
        <v>201646</v>
      </c>
      <c r="E111" s="36">
        <f t="shared" si="29"/>
        <v>162016</v>
      </c>
      <c r="F111" s="36">
        <f t="shared" si="29"/>
        <v>39630</v>
      </c>
      <c r="G111" s="36">
        <f t="shared" si="29"/>
        <v>249189</v>
      </c>
      <c r="H111" s="36">
        <f t="shared" si="29"/>
        <v>59300</v>
      </c>
      <c r="I111" s="36">
        <f t="shared" si="29"/>
        <v>0</v>
      </c>
      <c r="J111" s="36">
        <f t="shared" si="29"/>
        <v>26772</v>
      </c>
      <c r="K111" s="36">
        <f t="shared" si="29"/>
        <v>0</v>
      </c>
      <c r="L111" s="36">
        <f t="shared" si="29"/>
        <v>0</v>
      </c>
      <c r="M111" s="36">
        <f t="shared" si="29"/>
        <v>0</v>
      </c>
    </row>
    <row r="112" spans="1:13" s="7" customFormat="1" x14ac:dyDescent="0.2">
      <c r="A112" s="1"/>
      <c r="B112" s="28" t="s">
        <v>181</v>
      </c>
      <c r="C112" s="29">
        <f t="shared" ref="C112:C117" si="30">SUM(D112,G112,H112:M112)</f>
        <v>355046</v>
      </c>
      <c r="D112" s="29">
        <f t="shared" ref="D112:D136" si="31">SUM(E112:F112)</f>
        <v>151005</v>
      </c>
      <c r="E112" s="31">
        <v>121206</v>
      </c>
      <c r="F112" s="31">
        <v>29799</v>
      </c>
      <c r="G112" s="29">
        <v>183891</v>
      </c>
      <c r="H112" s="29"/>
      <c r="I112" s="29"/>
      <c r="J112" s="29">
        <v>20150</v>
      </c>
      <c r="K112" s="29"/>
      <c r="L112" s="29"/>
      <c r="M112" s="29"/>
    </row>
    <row r="113" spans="1:13" s="7" customFormat="1" x14ac:dyDescent="0.2">
      <c r="A113" s="27"/>
      <c r="B113" s="28" t="s">
        <v>167</v>
      </c>
      <c r="C113" s="29">
        <f t="shared" si="30"/>
        <v>8839</v>
      </c>
      <c r="D113" s="29">
        <f t="shared" si="31"/>
        <v>496</v>
      </c>
      <c r="E113" s="31">
        <v>400</v>
      </c>
      <c r="F113" s="31">
        <v>96</v>
      </c>
      <c r="G113" s="29">
        <v>6243</v>
      </c>
      <c r="H113" s="29"/>
      <c r="I113" s="29"/>
      <c r="J113" s="29">
        <v>2100</v>
      </c>
      <c r="K113" s="29"/>
      <c r="L113" s="29"/>
      <c r="M113" s="29"/>
    </row>
    <row r="114" spans="1:13" s="7" customFormat="1" x14ac:dyDescent="0.2">
      <c r="A114" s="27"/>
      <c r="B114" s="28" t="s">
        <v>27</v>
      </c>
      <c r="C114" s="29">
        <f t="shared" si="30"/>
        <v>30521</v>
      </c>
      <c r="D114" s="29">
        <f t="shared" si="31"/>
        <v>21999</v>
      </c>
      <c r="E114" s="31">
        <v>17728</v>
      </c>
      <c r="F114" s="31">
        <v>4271</v>
      </c>
      <c r="G114" s="31">
        <v>7600</v>
      </c>
      <c r="H114" s="29"/>
      <c r="I114" s="29"/>
      <c r="J114" s="29">
        <v>922</v>
      </c>
      <c r="K114" s="29"/>
      <c r="L114" s="29"/>
      <c r="M114" s="29"/>
    </row>
    <row r="115" spans="1:13" s="7" customFormat="1" ht="25.5" x14ac:dyDescent="0.2">
      <c r="A115" s="27"/>
      <c r="B115" s="28" t="s">
        <v>227</v>
      </c>
      <c r="C115" s="29">
        <f t="shared" si="30"/>
        <v>55326</v>
      </c>
      <c r="D115" s="29">
        <f t="shared" si="31"/>
        <v>20701</v>
      </c>
      <c r="E115" s="31">
        <v>16682</v>
      </c>
      <c r="F115" s="31">
        <v>4019</v>
      </c>
      <c r="G115" s="31">
        <v>31025</v>
      </c>
      <c r="H115" s="29"/>
      <c r="I115" s="29"/>
      <c r="J115" s="29">
        <v>3600</v>
      </c>
      <c r="K115" s="29"/>
      <c r="L115" s="29"/>
      <c r="M115" s="29"/>
    </row>
    <row r="116" spans="1:13" s="7" customFormat="1" hidden="1" x14ac:dyDescent="0.2">
      <c r="A116" s="27"/>
      <c r="B116" s="28" t="s">
        <v>196</v>
      </c>
      <c r="C116" s="29">
        <f>SUM(D116,G116,H116:M116)</f>
        <v>0</v>
      </c>
      <c r="D116" s="29">
        <f>SUM(E116:F116)</f>
        <v>0</v>
      </c>
      <c r="E116" s="29"/>
      <c r="F116" s="29"/>
      <c r="G116" s="29"/>
      <c r="H116" s="29"/>
      <c r="I116" s="29"/>
      <c r="J116" s="29"/>
      <c r="K116" s="29"/>
      <c r="L116" s="29"/>
      <c r="M116" s="29"/>
    </row>
    <row r="117" spans="1:13" s="7" customFormat="1" x14ac:dyDescent="0.2">
      <c r="A117" s="27"/>
      <c r="B117" s="28" t="s">
        <v>28</v>
      </c>
      <c r="C117" s="29">
        <f t="shared" si="30"/>
        <v>87175</v>
      </c>
      <c r="D117" s="29">
        <f>SUM(E117:F117)</f>
        <v>7445</v>
      </c>
      <c r="E117" s="29">
        <v>6000</v>
      </c>
      <c r="F117" s="29">
        <v>1445</v>
      </c>
      <c r="G117" s="29">
        <v>20430</v>
      </c>
      <c r="H117" s="29">
        <v>59300</v>
      </c>
      <c r="I117" s="29"/>
      <c r="J117" s="29"/>
      <c r="K117" s="29"/>
      <c r="L117" s="29"/>
      <c r="M117" s="29"/>
    </row>
    <row r="118" spans="1:13" s="12" customFormat="1" x14ac:dyDescent="0.2">
      <c r="A118" s="34" t="s">
        <v>29</v>
      </c>
      <c r="B118" s="34" t="s">
        <v>30</v>
      </c>
      <c r="C118" s="36">
        <f t="shared" ref="C118:M118" si="32">SUM(C119:C129)</f>
        <v>342867</v>
      </c>
      <c r="D118" s="36">
        <f t="shared" si="32"/>
        <v>223241</v>
      </c>
      <c r="E118" s="36">
        <f t="shared" si="32"/>
        <v>178411</v>
      </c>
      <c r="F118" s="36">
        <f t="shared" si="32"/>
        <v>44830</v>
      </c>
      <c r="G118" s="36">
        <f t="shared" si="32"/>
        <v>91508</v>
      </c>
      <c r="H118" s="36">
        <f t="shared" si="32"/>
        <v>0</v>
      </c>
      <c r="I118" s="36">
        <f t="shared" si="32"/>
        <v>0</v>
      </c>
      <c r="J118" s="36">
        <f t="shared" si="32"/>
        <v>28118</v>
      </c>
      <c r="K118" s="36">
        <f t="shared" si="32"/>
        <v>0</v>
      </c>
      <c r="L118" s="36">
        <f t="shared" si="32"/>
        <v>0</v>
      </c>
      <c r="M118" s="36">
        <f t="shared" si="32"/>
        <v>0</v>
      </c>
    </row>
    <row r="119" spans="1:13" s="7" customFormat="1" x14ac:dyDescent="0.2">
      <c r="A119" s="27"/>
      <c r="B119" s="28" t="s">
        <v>31</v>
      </c>
      <c r="C119" s="29">
        <f>SUM(D119,G119,H119:M119)</f>
        <v>216241</v>
      </c>
      <c r="D119" s="29">
        <f t="shared" si="31"/>
        <v>142763</v>
      </c>
      <c r="E119" s="31">
        <v>113557</v>
      </c>
      <c r="F119" s="31">
        <v>29206</v>
      </c>
      <c r="G119" s="31">
        <v>54728</v>
      </c>
      <c r="H119" s="29"/>
      <c r="I119" s="29"/>
      <c r="J119" s="29">
        <v>18750</v>
      </c>
      <c r="K119" s="29"/>
      <c r="L119" s="29"/>
      <c r="M119" s="29"/>
    </row>
    <row r="120" spans="1:13" s="7" customFormat="1" x14ac:dyDescent="0.2">
      <c r="A120" s="27"/>
      <c r="B120" s="28" t="s">
        <v>32</v>
      </c>
      <c r="C120" s="29">
        <f t="shared" ref="C120:C129" si="33">SUM(D120,G120,H120:M120)</f>
        <v>13534</v>
      </c>
      <c r="D120" s="29">
        <f>SUM(E120:F120)</f>
        <v>8488</v>
      </c>
      <c r="E120" s="31">
        <v>6840</v>
      </c>
      <c r="F120" s="31">
        <v>1648</v>
      </c>
      <c r="G120" s="31">
        <v>3848</v>
      </c>
      <c r="H120" s="29"/>
      <c r="I120" s="29"/>
      <c r="J120" s="29">
        <v>1198</v>
      </c>
      <c r="K120" s="29"/>
      <c r="L120" s="29"/>
      <c r="M120" s="29"/>
    </row>
    <row r="121" spans="1:13" s="7" customFormat="1" x14ac:dyDescent="0.2">
      <c r="A121" s="27"/>
      <c r="B121" s="28" t="s">
        <v>140</v>
      </c>
      <c r="C121" s="29">
        <f>SUM(D121,G121,H121:M121)</f>
        <v>10674</v>
      </c>
      <c r="D121" s="29">
        <f>SUM(E121:F121)</f>
        <v>7545</v>
      </c>
      <c r="E121" s="31">
        <v>6080</v>
      </c>
      <c r="F121" s="31">
        <v>1465</v>
      </c>
      <c r="G121" s="31">
        <v>2604</v>
      </c>
      <c r="H121" s="29"/>
      <c r="I121" s="29"/>
      <c r="J121" s="29">
        <v>525</v>
      </c>
      <c r="K121" s="29"/>
      <c r="L121" s="29"/>
      <c r="M121" s="29"/>
    </row>
    <row r="122" spans="1:13" s="7" customFormat="1" x14ac:dyDescent="0.2">
      <c r="A122" s="27"/>
      <c r="B122" s="28" t="s">
        <v>141</v>
      </c>
      <c r="C122" s="29">
        <f t="shared" si="33"/>
        <v>11027</v>
      </c>
      <c r="D122" s="29">
        <f>SUM(E122:F122)</f>
        <v>7247</v>
      </c>
      <c r="E122" s="31">
        <v>5840</v>
      </c>
      <c r="F122" s="31">
        <v>1407</v>
      </c>
      <c r="G122" s="31">
        <v>2915</v>
      </c>
      <c r="H122" s="29"/>
      <c r="I122" s="29"/>
      <c r="J122" s="29">
        <v>865</v>
      </c>
      <c r="K122" s="29"/>
      <c r="L122" s="29"/>
      <c r="M122" s="29"/>
    </row>
    <row r="123" spans="1:13" s="7" customFormat="1" x14ac:dyDescent="0.2">
      <c r="A123" s="27"/>
      <c r="B123" s="28" t="s">
        <v>33</v>
      </c>
      <c r="C123" s="29">
        <f t="shared" si="33"/>
        <v>18636</v>
      </c>
      <c r="D123" s="29">
        <f>SUM(E123:F123)</f>
        <v>10060</v>
      </c>
      <c r="E123" s="31">
        <v>8107</v>
      </c>
      <c r="F123" s="31">
        <v>1953</v>
      </c>
      <c r="G123" s="31">
        <v>6128</v>
      </c>
      <c r="H123" s="29"/>
      <c r="I123" s="29"/>
      <c r="J123" s="29">
        <v>2448</v>
      </c>
      <c r="K123" s="29"/>
      <c r="L123" s="29"/>
      <c r="M123" s="29"/>
    </row>
    <row r="124" spans="1:13" s="7" customFormat="1" x14ac:dyDescent="0.2">
      <c r="A124" s="27"/>
      <c r="B124" s="28" t="s">
        <v>34</v>
      </c>
      <c r="C124" s="29">
        <f t="shared" si="33"/>
        <v>11808</v>
      </c>
      <c r="D124" s="29">
        <f t="shared" si="31"/>
        <v>7557</v>
      </c>
      <c r="E124" s="31">
        <v>6090</v>
      </c>
      <c r="F124" s="31">
        <v>1467</v>
      </c>
      <c r="G124" s="31">
        <v>3453</v>
      </c>
      <c r="H124" s="29"/>
      <c r="I124" s="29"/>
      <c r="J124" s="29">
        <v>798</v>
      </c>
      <c r="K124" s="29"/>
      <c r="L124" s="29"/>
      <c r="M124" s="29"/>
    </row>
    <row r="125" spans="1:13" s="7" customFormat="1" x14ac:dyDescent="0.2">
      <c r="A125" s="27"/>
      <c r="B125" s="28" t="s">
        <v>35</v>
      </c>
      <c r="C125" s="29">
        <f t="shared" si="33"/>
        <v>9387</v>
      </c>
      <c r="D125" s="29">
        <f>SUM(E125:F125)</f>
        <v>7247</v>
      </c>
      <c r="E125" s="31">
        <v>5840</v>
      </c>
      <c r="F125" s="31">
        <v>1407</v>
      </c>
      <c r="G125" s="31">
        <v>1525</v>
      </c>
      <c r="H125" s="29"/>
      <c r="I125" s="29"/>
      <c r="J125" s="29">
        <v>615</v>
      </c>
      <c r="K125" s="29"/>
      <c r="L125" s="29"/>
      <c r="M125" s="29"/>
    </row>
    <row r="126" spans="1:13" s="7" customFormat="1" x14ac:dyDescent="0.2">
      <c r="A126" s="27"/>
      <c r="B126" s="28" t="s">
        <v>142</v>
      </c>
      <c r="C126" s="29">
        <f>SUM(D126,G126,H126:M126)</f>
        <v>16498</v>
      </c>
      <c r="D126" s="29">
        <f>SUM(E126:F126)</f>
        <v>9911</v>
      </c>
      <c r="E126" s="31">
        <v>7987</v>
      </c>
      <c r="F126" s="31">
        <v>1924</v>
      </c>
      <c r="G126" s="31">
        <v>5789</v>
      </c>
      <c r="H126" s="29"/>
      <c r="I126" s="29"/>
      <c r="J126" s="29">
        <v>798</v>
      </c>
      <c r="K126" s="29"/>
      <c r="L126" s="29"/>
      <c r="M126" s="29"/>
    </row>
    <row r="127" spans="1:13" s="7" customFormat="1" x14ac:dyDescent="0.2">
      <c r="A127" s="27"/>
      <c r="B127" s="28" t="s">
        <v>36</v>
      </c>
      <c r="C127" s="29">
        <f t="shared" si="33"/>
        <v>11658</v>
      </c>
      <c r="D127" s="29">
        <f>SUM(E127:F127)</f>
        <v>7557</v>
      </c>
      <c r="E127" s="31">
        <v>6090</v>
      </c>
      <c r="F127" s="31">
        <v>1467</v>
      </c>
      <c r="G127" s="31">
        <v>3303</v>
      </c>
      <c r="H127" s="29"/>
      <c r="I127" s="29"/>
      <c r="J127" s="29">
        <v>798</v>
      </c>
      <c r="K127" s="29"/>
      <c r="L127" s="29"/>
      <c r="M127" s="29"/>
    </row>
    <row r="128" spans="1:13" s="7" customFormat="1" x14ac:dyDescent="0.2">
      <c r="A128" s="27"/>
      <c r="B128" s="28" t="s">
        <v>37</v>
      </c>
      <c r="C128" s="29">
        <f t="shared" si="33"/>
        <v>13094</v>
      </c>
      <c r="D128" s="29">
        <f t="shared" si="31"/>
        <v>7433</v>
      </c>
      <c r="E128" s="31">
        <v>5990</v>
      </c>
      <c r="F128" s="31">
        <v>1443</v>
      </c>
      <c r="G128" s="31">
        <v>4863</v>
      </c>
      <c r="H128" s="29"/>
      <c r="I128" s="29"/>
      <c r="J128" s="29">
        <v>798</v>
      </c>
      <c r="K128" s="29"/>
      <c r="L128" s="29"/>
      <c r="M128" s="29"/>
    </row>
    <row r="129" spans="1:13" s="7" customFormat="1" x14ac:dyDescent="0.2">
      <c r="A129" s="27"/>
      <c r="B129" s="28" t="s">
        <v>38</v>
      </c>
      <c r="C129" s="29">
        <f t="shared" si="33"/>
        <v>10310</v>
      </c>
      <c r="D129" s="29">
        <f t="shared" si="31"/>
        <v>7433</v>
      </c>
      <c r="E129" s="31">
        <v>5990</v>
      </c>
      <c r="F129" s="31">
        <v>1443</v>
      </c>
      <c r="G129" s="31">
        <v>2352</v>
      </c>
      <c r="H129" s="29"/>
      <c r="I129" s="29"/>
      <c r="J129" s="29">
        <v>525</v>
      </c>
      <c r="K129" s="29"/>
      <c r="L129" s="29"/>
      <c r="M129" s="29"/>
    </row>
    <row r="130" spans="1:13" s="12" customFormat="1" x14ac:dyDescent="0.2">
      <c r="A130" s="34" t="s">
        <v>39</v>
      </c>
      <c r="B130" s="34" t="s">
        <v>40</v>
      </c>
      <c r="C130" s="55">
        <f t="shared" ref="C130:M130" si="34">SUM(C131:C139)</f>
        <v>2703700</v>
      </c>
      <c r="D130" s="55">
        <f t="shared" si="34"/>
        <v>300128</v>
      </c>
      <c r="E130" s="55">
        <f t="shared" si="34"/>
        <v>241429</v>
      </c>
      <c r="F130" s="55">
        <f t="shared" si="34"/>
        <v>58699</v>
      </c>
      <c r="G130" s="55">
        <f t="shared" si="34"/>
        <v>427965</v>
      </c>
      <c r="H130" s="55">
        <f t="shared" si="34"/>
        <v>0</v>
      </c>
      <c r="I130" s="55">
        <f t="shared" si="34"/>
        <v>0</v>
      </c>
      <c r="J130" s="55">
        <f t="shared" si="34"/>
        <v>1975607</v>
      </c>
      <c r="K130" s="55">
        <f t="shared" si="34"/>
        <v>0</v>
      </c>
      <c r="L130" s="55">
        <f t="shared" si="34"/>
        <v>0</v>
      </c>
      <c r="M130" s="55">
        <f t="shared" si="34"/>
        <v>0</v>
      </c>
    </row>
    <row r="131" spans="1:13" s="7" customFormat="1" x14ac:dyDescent="0.2">
      <c r="A131" s="27"/>
      <c r="B131" s="28" t="s">
        <v>41</v>
      </c>
      <c r="C131" s="29">
        <f>SUM(D131,G131,H131:M131)</f>
        <v>82636</v>
      </c>
      <c r="D131" s="29">
        <f t="shared" si="31"/>
        <v>39848</v>
      </c>
      <c r="E131" s="31">
        <v>32112</v>
      </c>
      <c r="F131" s="31">
        <v>7736</v>
      </c>
      <c r="G131" s="31">
        <v>42188</v>
      </c>
      <c r="H131" s="29"/>
      <c r="I131" s="29"/>
      <c r="J131" s="29">
        <v>600</v>
      </c>
      <c r="K131" s="29"/>
      <c r="L131" s="29"/>
      <c r="M131" s="29"/>
    </row>
    <row r="132" spans="1:13" s="7" customFormat="1" x14ac:dyDescent="0.2">
      <c r="A132" s="27"/>
      <c r="B132" s="28" t="s">
        <v>42</v>
      </c>
      <c r="C132" s="29">
        <f t="shared" ref="C132:C139" si="35">SUM(D132,G132,H132:M132)</f>
        <v>47562</v>
      </c>
      <c r="D132" s="29">
        <f t="shared" si="31"/>
        <v>22532</v>
      </c>
      <c r="E132" s="31">
        <v>18158</v>
      </c>
      <c r="F132" s="31">
        <v>4374</v>
      </c>
      <c r="G132" s="31">
        <v>23270</v>
      </c>
      <c r="H132" s="29"/>
      <c r="I132" s="29"/>
      <c r="J132" s="29">
        <v>1760</v>
      </c>
      <c r="K132" s="29"/>
      <c r="L132" s="29"/>
      <c r="M132" s="29"/>
    </row>
    <row r="133" spans="1:13" s="7" customFormat="1" x14ac:dyDescent="0.2">
      <c r="A133" s="27"/>
      <c r="B133" s="28" t="s">
        <v>43</v>
      </c>
      <c r="C133" s="29">
        <f t="shared" si="35"/>
        <v>230187</v>
      </c>
      <c r="D133" s="29">
        <f t="shared" si="31"/>
        <v>145855</v>
      </c>
      <c r="E133" s="31">
        <v>117014</v>
      </c>
      <c r="F133" s="31">
        <v>28841</v>
      </c>
      <c r="G133" s="31">
        <v>83241</v>
      </c>
      <c r="H133" s="29"/>
      <c r="I133" s="29"/>
      <c r="J133" s="31">
        <v>1091</v>
      </c>
      <c r="K133" s="29"/>
      <c r="L133" s="29"/>
      <c r="M133" s="29"/>
    </row>
    <row r="134" spans="1:13" s="7" customFormat="1" x14ac:dyDescent="0.2">
      <c r="A134" s="27"/>
      <c r="B134" s="28" t="s">
        <v>44</v>
      </c>
      <c r="C134" s="29">
        <f t="shared" si="35"/>
        <v>8850</v>
      </c>
      <c r="D134" s="29">
        <f t="shared" si="31"/>
        <v>0</v>
      </c>
      <c r="E134" s="31"/>
      <c r="F134" s="31"/>
      <c r="G134" s="31">
        <v>8150</v>
      </c>
      <c r="H134" s="29"/>
      <c r="I134" s="29"/>
      <c r="J134" s="29">
        <v>700</v>
      </c>
      <c r="K134" s="29"/>
      <c r="L134" s="29"/>
      <c r="M134" s="29"/>
    </row>
    <row r="135" spans="1:13" s="7" customFormat="1" x14ac:dyDescent="0.2">
      <c r="A135" s="27"/>
      <c r="B135" s="28" t="s">
        <v>45</v>
      </c>
      <c r="C135" s="29">
        <f t="shared" si="35"/>
        <v>51699</v>
      </c>
      <c r="D135" s="29">
        <f t="shared" si="31"/>
        <v>18029</v>
      </c>
      <c r="E135" s="31">
        <v>14529</v>
      </c>
      <c r="F135" s="31">
        <v>3500</v>
      </c>
      <c r="G135" s="31">
        <v>26810</v>
      </c>
      <c r="H135" s="29"/>
      <c r="I135" s="29"/>
      <c r="J135" s="29">
        <v>6860</v>
      </c>
      <c r="K135" s="29"/>
      <c r="L135" s="29"/>
      <c r="M135" s="29"/>
    </row>
    <row r="136" spans="1:13" s="7" customFormat="1" x14ac:dyDescent="0.2">
      <c r="A136" s="27"/>
      <c r="B136" s="28" t="s">
        <v>46</v>
      </c>
      <c r="C136" s="29">
        <f t="shared" si="35"/>
        <v>95106</v>
      </c>
      <c r="D136" s="29">
        <f t="shared" si="31"/>
        <v>55364</v>
      </c>
      <c r="E136" s="31">
        <v>44616</v>
      </c>
      <c r="F136" s="31">
        <v>10748</v>
      </c>
      <c r="G136" s="31">
        <v>36340</v>
      </c>
      <c r="H136" s="29"/>
      <c r="I136" s="29"/>
      <c r="J136" s="29">
        <v>3402</v>
      </c>
      <c r="K136" s="29"/>
      <c r="L136" s="29"/>
      <c r="M136" s="29"/>
    </row>
    <row r="137" spans="1:13" s="7" customFormat="1" x14ac:dyDescent="0.2">
      <c r="A137" s="27"/>
      <c r="B137" s="28" t="s">
        <v>47</v>
      </c>
      <c r="C137" s="29">
        <f t="shared" si="35"/>
        <v>226466</v>
      </c>
      <c r="D137" s="29">
        <f>SUM(E137:F137)</f>
        <v>18500</v>
      </c>
      <c r="E137" s="31">
        <v>15000</v>
      </c>
      <c r="F137" s="31">
        <v>3500</v>
      </c>
      <c r="G137" s="31">
        <v>207966</v>
      </c>
      <c r="H137" s="29"/>
      <c r="I137" s="29"/>
      <c r="J137" s="29"/>
      <c r="K137" s="29"/>
      <c r="L137" s="29"/>
      <c r="M137" s="29"/>
    </row>
    <row r="138" spans="1:13" s="7" customFormat="1" x14ac:dyDescent="0.2">
      <c r="A138" s="27"/>
      <c r="B138" s="28" t="s">
        <v>199</v>
      </c>
      <c r="C138" s="29">
        <f t="shared" si="35"/>
        <v>1961194</v>
      </c>
      <c r="D138" s="29">
        <f>SUM(E138:F138)</f>
        <v>0</v>
      </c>
      <c r="E138" s="31"/>
      <c r="F138" s="31"/>
      <c r="G138" s="31"/>
      <c r="H138" s="29"/>
      <c r="I138" s="29"/>
      <c r="J138" s="29">
        <v>1961194</v>
      </c>
      <c r="K138" s="29"/>
      <c r="L138" s="29"/>
      <c r="M138" s="29"/>
    </row>
    <row r="139" spans="1:13" s="7" customFormat="1" hidden="1" x14ac:dyDescent="0.2">
      <c r="A139" s="27"/>
      <c r="B139" s="28" t="s">
        <v>234</v>
      </c>
      <c r="C139" s="29">
        <f t="shared" si="35"/>
        <v>0</v>
      </c>
      <c r="D139" s="29">
        <f>SUM(E139:F139)</f>
        <v>0</v>
      </c>
      <c r="E139" s="31"/>
      <c r="F139" s="31"/>
      <c r="G139" s="31"/>
      <c r="H139" s="29"/>
      <c r="I139" s="29"/>
      <c r="J139" s="29"/>
      <c r="K139" s="29"/>
      <c r="L139" s="29"/>
      <c r="M139" s="29"/>
    </row>
    <row r="140" spans="1:13" s="12" customFormat="1" ht="25.5" x14ac:dyDescent="0.2">
      <c r="A140" s="34" t="s">
        <v>48</v>
      </c>
      <c r="B140" s="34" t="s">
        <v>176</v>
      </c>
      <c r="C140" s="36">
        <f>SUM(C141:C142)</f>
        <v>324828</v>
      </c>
      <c r="D140" s="36">
        <f t="shared" ref="D140:M140" si="36">SUM(D141:D142)</f>
        <v>179096</v>
      </c>
      <c r="E140" s="36">
        <f t="shared" si="36"/>
        <v>144327</v>
      </c>
      <c r="F140" s="36">
        <f t="shared" si="36"/>
        <v>34769</v>
      </c>
      <c r="G140" s="36">
        <f t="shared" si="36"/>
        <v>144632</v>
      </c>
      <c r="H140" s="36">
        <f t="shared" si="36"/>
        <v>0</v>
      </c>
      <c r="I140" s="36">
        <f t="shared" si="36"/>
        <v>0</v>
      </c>
      <c r="J140" s="36">
        <f t="shared" si="36"/>
        <v>1100</v>
      </c>
      <c r="K140" s="36">
        <f t="shared" si="36"/>
        <v>0</v>
      </c>
      <c r="L140" s="36">
        <f t="shared" si="36"/>
        <v>0</v>
      </c>
      <c r="M140" s="36">
        <f t="shared" si="36"/>
        <v>0</v>
      </c>
    </row>
    <row r="141" spans="1:13" s="7" customFormat="1" x14ac:dyDescent="0.2">
      <c r="A141" s="27"/>
      <c r="B141" s="28" t="s">
        <v>168</v>
      </c>
      <c r="C141" s="29">
        <f>SUM(D141,G141,H141:M141)</f>
        <v>224129</v>
      </c>
      <c r="D141" s="29">
        <f>SUM(E141:F141)</f>
        <v>178773</v>
      </c>
      <c r="E141" s="31">
        <v>144067</v>
      </c>
      <c r="F141" s="31">
        <v>34706</v>
      </c>
      <c r="G141" s="31">
        <v>44256</v>
      </c>
      <c r="H141" s="29"/>
      <c r="I141" s="29"/>
      <c r="J141" s="29">
        <v>1100</v>
      </c>
      <c r="K141" s="29"/>
      <c r="L141" s="29"/>
      <c r="M141" s="29"/>
    </row>
    <row r="142" spans="1:13" s="7" customFormat="1" x14ac:dyDescent="0.2">
      <c r="A142" s="27"/>
      <c r="B142" s="28" t="s">
        <v>229</v>
      </c>
      <c r="C142" s="29">
        <f>SUM(D142,G142,H142:M142)</f>
        <v>100699</v>
      </c>
      <c r="D142" s="29">
        <f>SUM(E142:F142)</f>
        <v>323</v>
      </c>
      <c r="E142" s="31">
        <v>260</v>
      </c>
      <c r="F142" s="31">
        <v>63</v>
      </c>
      <c r="G142" s="31">
        <v>100376</v>
      </c>
      <c r="H142" s="29"/>
      <c r="I142" s="29"/>
      <c r="J142" s="29"/>
      <c r="K142" s="29"/>
      <c r="L142" s="29"/>
      <c r="M142" s="29"/>
    </row>
    <row r="143" spans="1:13" s="12" customFormat="1" x14ac:dyDescent="0.2">
      <c r="A143" s="34" t="s">
        <v>50</v>
      </c>
      <c r="B143" s="35" t="s">
        <v>51</v>
      </c>
      <c r="C143" s="36">
        <f>SUM(D143,G143,H143:M143)</f>
        <v>126317</v>
      </c>
      <c r="D143" s="36">
        <f>SUM(E143:F143)</f>
        <v>77023</v>
      </c>
      <c r="E143" s="39">
        <v>62070</v>
      </c>
      <c r="F143" s="39">
        <v>14953</v>
      </c>
      <c r="G143" s="39">
        <v>44394</v>
      </c>
      <c r="H143" s="36"/>
      <c r="I143" s="36"/>
      <c r="J143" s="36">
        <v>4900</v>
      </c>
      <c r="K143" s="36"/>
      <c r="L143" s="36"/>
      <c r="M143" s="36"/>
    </row>
    <row r="144" spans="1:13" s="12" customFormat="1" x14ac:dyDescent="0.2">
      <c r="A144" s="34"/>
      <c r="B144" s="35" t="s">
        <v>212</v>
      </c>
      <c r="C144" s="36">
        <f>SUM(D144,G144,H144:M144)</f>
        <v>0</v>
      </c>
      <c r="D144" s="36">
        <f>SUM(E144:F144)</f>
        <v>0</v>
      </c>
      <c r="E144" s="39"/>
      <c r="F144" s="39"/>
      <c r="G144" s="39"/>
      <c r="H144" s="36"/>
      <c r="I144" s="36"/>
      <c r="J144" s="36"/>
      <c r="K144" s="36"/>
      <c r="L144" s="36"/>
      <c r="M144" s="36"/>
    </row>
    <row r="145" spans="1:18" s="12" customFormat="1" x14ac:dyDescent="0.2">
      <c r="A145" s="34" t="s">
        <v>52</v>
      </c>
      <c r="B145" s="35" t="s">
        <v>53</v>
      </c>
      <c r="C145" s="36">
        <f>SUM(D145,G145,H145:M145)</f>
        <v>141730</v>
      </c>
      <c r="D145" s="36">
        <f>SUM(E145:F145)</f>
        <v>56634</v>
      </c>
      <c r="E145" s="39">
        <v>45398</v>
      </c>
      <c r="F145" s="39">
        <v>11236</v>
      </c>
      <c r="G145" s="39">
        <v>30324</v>
      </c>
      <c r="H145" s="36">
        <v>45000</v>
      </c>
      <c r="I145" s="36"/>
      <c r="J145" s="36">
        <v>9772</v>
      </c>
      <c r="K145" s="36"/>
      <c r="L145" s="36"/>
      <c r="M145" s="36"/>
    </row>
    <row r="146" spans="1:18" s="12" customFormat="1" x14ac:dyDescent="0.2">
      <c r="A146" s="37" t="s">
        <v>133</v>
      </c>
      <c r="B146" s="37" t="s">
        <v>123</v>
      </c>
      <c r="C146" s="54">
        <f t="shared" ref="C146:M146" si="37">C111+C118+C130+C140+C143+C144+C145</f>
        <v>4176349</v>
      </c>
      <c r="D146" s="54">
        <f t="shared" si="37"/>
        <v>1037768</v>
      </c>
      <c r="E146" s="54">
        <f t="shared" si="37"/>
        <v>833651</v>
      </c>
      <c r="F146" s="54">
        <f t="shared" si="37"/>
        <v>204117</v>
      </c>
      <c r="G146" s="54">
        <f t="shared" si="37"/>
        <v>988012</v>
      </c>
      <c r="H146" s="54">
        <f t="shared" si="37"/>
        <v>104300</v>
      </c>
      <c r="I146" s="54">
        <f t="shared" si="37"/>
        <v>0</v>
      </c>
      <c r="J146" s="54">
        <f t="shared" si="37"/>
        <v>2046269</v>
      </c>
      <c r="K146" s="54">
        <f t="shared" si="37"/>
        <v>0</v>
      </c>
      <c r="L146" s="54">
        <f t="shared" si="37"/>
        <v>0</v>
      </c>
      <c r="M146" s="54">
        <f t="shared" si="37"/>
        <v>0</v>
      </c>
    </row>
    <row r="147" spans="1:18" s="12" customFormat="1" x14ac:dyDescent="0.2">
      <c r="A147" s="37">
        <v>9</v>
      </c>
      <c r="B147" s="37" t="s">
        <v>55</v>
      </c>
      <c r="C147" s="54">
        <f t="shared" ref="C147:M147" si="38">SUM(C148:C198)</f>
        <v>16774504</v>
      </c>
      <c r="D147" s="54">
        <f t="shared" si="38"/>
        <v>7631365</v>
      </c>
      <c r="E147" s="54">
        <f t="shared" si="38"/>
        <v>6131589</v>
      </c>
      <c r="F147" s="54">
        <f t="shared" si="38"/>
        <v>1499776</v>
      </c>
      <c r="G147" s="54">
        <f t="shared" si="38"/>
        <v>2990986</v>
      </c>
      <c r="H147" s="54">
        <f t="shared" si="38"/>
        <v>9750</v>
      </c>
      <c r="I147" s="54">
        <f t="shared" si="38"/>
        <v>0</v>
      </c>
      <c r="J147" s="54">
        <f t="shared" si="38"/>
        <v>5684907</v>
      </c>
      <c r="K147" s="54">
        <f t="shared" si="38"/>
        <v>117578</v>
      </c>
      <c r="L147" s="54">
        <f t="shared" si="38"/>
        <v>339918</v>
      </c>
      <c r="M147" s="54">
        <f t="shared" si="38"/>
        <v>0</v>
      </c>
    </row>
    <row r="148" spans="1:18" s="60" customFormat="1" ht="25.5" x14ac:dyDescent="0.2">
      <c r="A148" s="56" t="s">
        <v>56</v>
      </c>
      <c r="B148" s="57" t="s">
        <v>179</v>
      </c>
      <c r="C148" s="58">
        <f>SUM(D148,G148,H148:M148)</f>
        <v>612726</v>
      </c>
      <c r="D148" s="58">
        <f>SUM(E148:F148)</f>
        <v>466977</v>
      </c>
      <c r="E148" s="58">
        <v>375676</v>
      </c>
      <c r="F148" s="58">
        <v>91301</v>
      </c>
      <c r="G148" s="58">
        <v>139649</v>
      </c>
      <c r="H148" s="58"/>
      <c r="I148" s="58"/>
      <c r="J148" s="58">
        <v>6100</v>
      </c>
      <c r="K148" s="59"/>
      <c r="L148" s="59"/>
      <c r="M148" s="59"/>
    </row>
    <row r="149" spans="1:18" s="60" customFormat="1" ht="25.5" x14ac:dyDescent="0.2">
      <c r="A149" s="56" t="s">
        <v>56</v>
      </c>
      <c r="B149" s="57" t="s">
        <v>57</v>
      </c>
      <c r="C149" s="58">
        <f t="shared" ref="C149:C191" si="39">SUM(D149,G149,H149:M149)</f>
        <v>782735</v>
      </c>
      <c r="D149" s="58">
        <f>SUM(E149:F149)</f>
        <v>450462</v>
      </c>
      <c r="E149" s="58">
        <v>362255</v>
      </c>
      <c r="F149" s="58">
        <v>88207</v>
      </c>
      <c r="G149" s="58">
        <v>147366</v>
      </c>
      <c r="H149" s="58"/>
      <c r="I149" s="58"/>
      <c r="J149" s="58">
        <v>184907</v>
      </c>
      <c r="K149" s="59"/>
      <c r="L149" s="59"/>
      <c r="M149" s="59"/>
    </row>
    <row r="150" spans="1:18" s="60" customFormat="1" hidden="1" x14ac:dyDescent="0.2">
      <c r="A150" s="56" t="s">
        <v>56</v>
      </c>
      <c r="B150" s="57"/>
      <c r="C150" s="58">
        <f t="shared" si="39"/>
        <v>0</v>
      </c>
      <c r="D150" s="58">
        <f>SUM(E150:F150)</f>
        <v>0</v>
      </c>
      <c r="E150" s="58"/>
      <c r="F150" s="58"/>
      <c r="G150" s="58"/>
      <c r="H150" s="58"/>
      <c r="I150" s="58"/>
      <c r="J150" s="58"/>
      <c r="K150" s="59"/>
      <c r="L150" s="59"/>
      <c r="M150" s="59"/>
    </row>
    <row r="151" spans="1:18" s="60" customFormat="1" ht="25.5" x14ac:dyDescent="0.2">
      <c r="A151" s="56" t="s">
        <v>56</v>
      </c>
      <c r="B151" s="57" t="s">
        <v>58</v>
      </c>
      <c r="C151" s="58">
        <f t="shared" si="39"/>
        <v>569359</v>
      </c>
      <c r="D151" s="58">
        <f>SUM(E151:F151)</f>
        <v>416171</v>
      </c>
      <c r="E151" s="58">
        <v>335031</v>
      </c>
      <c r="F151" s="58">
        <v>81140</v>
      </c>
      <c r="G151" s="58">
        <v>130988</v>
      </c>
      <c r="H151" s="58"/>
      <c r="I151" s="58"/>
      <c r="J151" s="58">
        <v>22200</v>
      </c>
      <c r="K151" s="59"/>
      <c r="L151" s="59"/>
      <c r="M151" s="59"/>
    </row>
    <row r="152" spans="1:18" s="60" customFormat="1" ht="25.5" x14ac:dyDescent="0.2">
      <c r="A152" s="56" t="s">
        <v>56</v>
      </c>
      <c r="B152" s="57" t="s">
        <v>59</v>
      </c>
      <c r="C152" s="58">
        <f t="shared" si="39"/>
        <v>361379</v>
      </c>
      <c r="D152" s="58">
        <f t="shared" ref="D152:D191" si="40">SUM(E152:F152)</f>
        <v>211177</v>
      </c>
      <c r="E152" s="58">
        <v>169834</v>
      </c>
      <c r="F152" s="58">
        <v>41343</v>
      </c>
      <c r="G152" s="58">
        <v>89115</v>
      </c>
      <c r="H152" s="58"/>
      <c r="I152" s="58"/>
      <c r="J152" s="58">
        <v>61087</v>
      </c>
      <c r="K152" s="59"/>
      <c r="L152" s="59"/>
      <c r="M152" s="59"/>
    </row>
    <row r="153" spans="1:18" s="60" customFormat="1" ht="25.5" x14ac:dyDescent="0.2">
      <c r="A153" s="56" t="s">
        <v>56</v>
      </c>
      <c r="B153" s="57" t="s">
        <v>60</v>
      </c>
      <c r="C153" s="58">
        <f t="shared" si="39"/>
        <v>319458</v>
      </c>
      <c r="D153" s="58">
        <f t="shared" si="40"/>
        <v>234382</v>
      </c>
      <c r="E153" s="58">
        <v>188533</v>
      </c>
      <c r="F153" s="58">
        <v>45849</v>
      </c>
      <c r="G153" s="58">
        <v>82376</v>
      </c>
      <c r="H153" s="58"/>
      <c r="I153" s="58"/>
      <c r="J153" s="58">
        <v>2700</v>
      </c>
      <c r="K153" s="59"/>
      <c r="L153" s="59"/>
      <c r="M153" s="59"/>
    </row>
    <row r="154" spans="1:18" s="60" customFormat="1" ht="25.5" x14ac:dyDescent="0.2">
      <c r="A154" s="56" t="s">
        <v>56</v>
      </c>
      <c r="B154" s="57" t="s">
        <v>61</v>
      </c>
      <c r="C154" s="58">
        <f t="shared" si="39"/>
        <v>192380</v>
      </c>
      <c r="D154" s="58">
        <f t="shared" si="40"/>
        <v>132797</v>
      </c>
      <c r="E154" s="58">
        <v>106671</v>
      </c>
      <c r="F154" s="58">
        <v>26126</v>
      </c>
      <c r="G154" s="58">
        <v>59083</v>
      </c>
      <c r="H154" s="58"/>
      <c r="I154" s="58"/>
      <c r="J154" s="58">
        <v>500</v>
      </c>
      <c r="K154" s="59"/>
      <c r="L154" s="59"/>
      <c r="M154" s="59"/>
      <c r="R154" s="61"/>
    </row>
    <row r="155" spans="1:18" s="60" customFormat="1" ht="25.5" hidden="1" x14ac:dyDescent="0.2">
      <c r="A155" s="56" t="s">
        <v>56</v>
      </c>
      <c r="B155" s="59" t="s">
        <v>189</v>
      </c>
      <c r="C155" s="58">
        <f>SUM(D155,G155,H155:M155)</f>
        <v>0</v>
      </c>
      <c r="D155" s="58">
        <f>SUM(E155:F155)</f>
        <v>0</v>
      </c>
      <c r="E155" s="58"/>
      <c r="F155" s="58"/>
      <c r="G155" s="58"/>
      <c r="H155" s="58"/>
      <c r="I155" s="58"/>
      <c r="J155" s="58"/>
      <c r="K155" s="58"/>
      <c r="L155" s="59"/>
      <c r="M155" s="59"/>
    </row>
    <row r="156" spans="1:18" s="60" customFormat="1" hidden="1" x14ac:dyDescent="0.2">
      <c r="A156" s="56" t="s">
        <v>56</v>
      </c>
      <c r="B156" s="57"/>
      <c r="C156" s="58">
        <f>SUM(D156,G156,H156:M156)</f>
        <v>0</v>
      </c>
      <c r="D156" s="58">
        <f>SUM(E156:F156)</f>
        <v>0</v>
      </c>
      <c r="E156" s="58"/>
      <c r="F156" s="58"/>
      <c r="G156" s="58"/>
      <c r="H156" s="58"/>
      <c r="I156" s="58"/>
      <c r="J156" s="58"/>
      <c r="K156" s="58"/>
      <c r="L156" s="59"/>
      <c r="M156" s="59"/>
    </row>
    <row r="157" spans="1:18" s="60" customFormat="1" ht="25.5" x14ac:dyDescent="0.2">
      <c r="A157" s="56" t="s">
        <v>56</v>
      </c>
      <c r="B157" s="57" t="s">
        <v>160</v>
      </c>
      <c r="C157" s="58">
        <f>SUM(D157,G157,H157:M157)</f>
        <v>274621</v>
      </c>
      <c r="D157" s="58">
        <f>SUM(E157:F157)</f>
        <v>223601</v>
      </c>
      <c r="E157" s="58">
        <v>179846</v>
      </c>
      <c r="F157" s="58">
        <v>43755</v>
      </c>
      <c r="G157" s="58">
        <v>45970</v>
      </c>
      <c r="H157" s="58"/>
      <c r="I157" s="58"/>
      <c r="J157" s="58">
        <v>5050</v>
      </c>
      <c r="K157" s="59"/>
      <c r="L157" s="59"/>
      <c r="M157" s="59"/>
    </row>
    <row r="158" spans="1:18" s="60" customFormat="1" x14ac:dyDescent="0.2">
      <c r="A158" s="56" t="s">
        <v>62</v>
      </c>
      <c r="B158" s="57" t="s">
        <v>63</v>
      </c>
      <c r="C158" s="58">
        <f t="shared" si="39"/>
        <v>704111</v>
      </c>
      <c r="D158" s="58">
        <f t="shared" si="40"/>
        <v>549174</v>
      </c>
      <c r="E158" s="58">
        <v>440703</v>
      </c>
      <c r="F158" s="58">
        <v>108471</v>
      </c>
      <c r="G158" s="58">
        <v>125691</v>
      </c>
      <c r="H158" s="58"/>
      <c r="I158" s="58"/>
      <c r="J158" s="58">
        <v>29246</v>
      </c>
      <c r="K158" s="59"/>
      <c r="L158" s="59"/>
      <c r="M158" s="59"/>
    </row>
    <row r="159" spans="1:18" s="60" customFormat="1" x14ac:dyDescent="0.2">
      <c r="A159" s="56" t="s">
        <v>62</v>
      </c>
      <c r="B159" s="57" t="s">
        <v>64</v>
      </c>
      <c r="C159" s="58">
        <f t="shared" si="39"/>
        <v>1315567</v>
      </c>
      <c r="D159" s="58">
        <f t="shared" si="40"/>
        <v>909064</v>
      </c>
      <c r="E159" s="58">
        <v>731892</v>
      </c>
      <c r="F159" s="58">
        <v>177172</v>
      </c>
      <c r="G159" s="58">
        <v>372884</v>
      </c>
      <c r="H159" s="58"/>
      <c r="I159" s="58"/>
      <c r="J159" s="58">
        <v>33619</v>
      </c>
      <c r="K159" s="59"/>
      <c r="L159" s="59"/>
      <c r="M159" s="59"/>
    </row>
    <row r="160" spans="1:18" s="60" customFormat="1" x14ac:dyDescent="0.2">
      <c r="A160" s="56" t="s">
        <v>62</v>
      </c>
      <c r="B160" s="57" t="s">
        <v>192</v>
      </c>
      <c r="C160" s="58">
        <f t="shared" si="39"/>
        <v>399624</v>
      </c>
      <c r="D160" s="58">
        <f t="shared" si="40"/>
        <v>297420</v>
      </c>
      <c r="E160" s="58">
        <v>239335</v>
      </c>
      <c r="F160" s="58">
        <v>58085</v>
      </c>
      <c r="G160" s="58">
        <v>94118</v>
      </c>
      <c r="H160" s="58"/>
      <c r="I160" s="58"/>
      <c r="J160" s="58">
        <v>8086</v>
      </c>
      <c r="K160" s="59"/>
      <c r="L160" s="59"/>
      <c r="M160" s="59"/>
    </row>
    <row r="161" spans="1:13" s="60" customFormat="1" x14ac:dyDescent="0.2">
      <c r="A161" s="56" t="s">
        <v>62</v>
      </c>
      <c r="B161" s="57" t="s">
        <v>65</v>
      </c>
      <c r="C161" s="58">
        <f t="shared" si="39"/>
        <v>303380</v>
      </c>
      <c r="D161" s="58">
        <f t="shared" si="40"/>
        <v>181133</v>
      </c>
      <c r="E161" s="58">
        <v>145623</v>
      </c>
      <c r="F161" s="58">
        <v>35510</v>
      </c>
      <c r="G161" s="58">
        <v>116945</v>
      </c>
      <c r="H161" s="58"/>
      <c r="I161" s="58"/>
      <c r="J161" s="58">
        <v>5302</v>
      </c>
      <c r="K161" s="59"/>
      <c r="L161" s="59"/>
      <c r="M161" s="59"/>
    </row>
    <row r="162" spans="1:13" s="60" customFormat="1" x14ac:dyDescent="0.2">
      <c r="A162" s="56" t="s">
        <v>62</v>
      </c>
      <c r="B162" s="57" t="s">
        <v>190</v>
      </c>
      <c r="C162" s="58">
        <f t="shared" si="39"/>
        <v>242613</v>
      </c>
      <c r="D162" s="58">
        <f t="shared" si="40"/>
        <v>174764</v>
      </c>
      <c r="E162" s="58">
        <v>140491</v>
      </c>
      <c r="F162" s="58">
        <v>34273</v>
      </c>
      <c r="G162" s="58">
        <v>65396</v>
      </c>
      <c r="H162" s="58"/>
      <c r="I162" s="58"/>
      <c r="J162" s="58">
        <v>2453</v>
      </c>
      <c r="K162" s="59"/>
      <c r="L162" s="59"/>
      <c r="M162" s="59"/>
    </row>
    <row r="163" spans="1:13" s="60" customFormat="1" x14ac:dyDescent="0.2">
      <c r="A163" s="56" t="s">
        <v>62</v>
      </c>
      <c r="B163" s="57" t="s">
        <v>191</v>
      </c>
      <c r="C163" s="58">
        <f t="shared" si="39"/>
        <v>216134</v>
      </c>
      <c r="D163" s="58">
        <f t="shared" si="40"/>
        <v>154753</v>
      </c>
      <c r="E163" s="58">
        <v>124364</v>
      </c>
      <c r="F163" s="58">
        <v>30389</v>
      </c>
      <c r="G163" s="58">
        <v>57624</v>
      </c>
      <c r="H163" s="58"/>
      <c r="I163" s="58"/>
      <c r="J163" s="58">
        <v>3757</v>
      </c>
      <c r="K163" s="59"/>
      <c r="L163" s="59"/>
      <c r="M163" s="59"/>
    </row>
    <row r="164" spans="1:13" s="60" customFormat="1" x14ac:dyDescent="0.2">
      <c r="A164" s="56" t="s">
        <v>62</v>
      </c>
      <c r="B164" s="57" t="s">
        <v>66</v>
      </c>
      <c r="C164" s="58">
        <f t="shared" si="39"/>
        <v>231092</v>
      </c>
      <c r="D164" s="58">
        <f t="shared" si="40"/>
        <v>164321</v>
      </c>
      <c r="E164" s="58">
        <v>132074</v>
      </c>
      <c r="F164" s="58">
        <v>32247</v>
      </c>
      <c r="G164" s="58">
        <v>62442</v>
      </c>
      <c r="H164" s="58"/>
      <c r="I164" s="58"/>
      <c r="J164" s="58">
        <v>4329</v>
      </c>
      <c r="K164" s="59"/>
      <c r="L164" s="59"/>
      <c r="M164" s="59"/>
    </row>
    <row r="165" spans="1:13" s="60" customFormat="1" x14ac:dyDescent="0.2">
      <c r="A165" s="56" t="s">
        <v>62</v>
      </c>
      <c r="B165" s="57" t="s">
        <v>67</v>
      </c>
      <c r="C165" s="58">
        <f t="shared" si="39"/>
        <v>185220</v>
      </c>
      <c r="D165" s="58">
        <f t="shared" si="40"/>
        <v>125874</v>
      </c>
      <c r="E165" s="58">
        <v>101091</v>
      </c>
      <c r="F165" s="58">
        <v>24783</v>
      </c>
      <c r="G165" s="58">
        <v>51902</v>
      </c>
      <c r="H165" s="58"/>
      <c r="I165" s="58"/>
      <c r="J165" s="58">
        <v>7444</v>
      </c>
      <c r="K165" s="59"/>
      <c r="L165" s="59"/>
      <c r="M165" s="59"/>
    </row>
    <row r="166" spans="1:13" s="60" customFormat="1" x14ac:dyDescent="0.2">
      <c r="A166" s="56" t="s">
        <v>62</v>
      </c>
      <c r="B166" s="57" t="s">
        <v>68</v>
      </c>
      <c r="C166" s="58">
        <f t="shared" si="39"/>
        <v>535410</v>
      </c>
      <c r="D166" s="58">
        <f t="shared" si="40"/>
        <v>359435</v>
      </c>
      <c r="E166" s="58">
        <v>289311</v>
      </c>
      <c r="F166" s="58">
        <v>70124</v>
      </c>
      <c r="G166" s="58">
        <v>164706</v>
      </c>
      <c r="H166" s="58"/>
      <c r="I166" s="58"/>
      <c r="J166" s="58">
        <v>11269</v>
      </c>
      <c r="K166" s="58"/>
      <c r="L166" s="59"/>
      <c r="M166" s="59"/>
    </row>
    <row r="167" spans="1:13" s="60" customFormat="1" x14ac:dyDescent="0.2">
      <c r="A167" s="56" t="s">
        <v>62</v>
      </c>
      <c r="B167" s="57" t="s">
        <v>69</v>
      </c>
      <c r="C167" s="58">
        <f t="shared" si="39"/>
        <v>303616</v>
      </c>
      <c r="D167" s="58">
        <f t="shared" si="40"/>
        <v>199787</v>
      </c>
      <c r="E167" s="58">
        <v>160074</v>
      </c>
      <c r="F167" s="58">
        <v>39713</v>
      </c>
      <c r="G167" s="58">
        <v>98609</v>
      </c>
      <c r="H167" s="58"/>
      <c r="I167" s="58"/>
      <c r="J167" s="58">
        <v>5220</v>
      </c>
      <c r="K167" s="58"/>
      <c r="L167" s="59"/>
      <c r="M167" s="59"/>
    </row>
    <row r="168" spans="1:13" s="60" customFormat="1" x14ac:dyDescent="0.2">
      <c r="A168" s="56" t="s">
        <v>62</v>
      </c>
      <c r="B168" s="57" t="s">
        <v>70</v>
      </c>
      <c r="C168" s="58">
        <f t="shared" si="39"/>
        <v>246994</v>
      </c>
      <c r="D168" s="58">
        <f t="shared" si="40"/>
        <v>159174</v>
      </c>
      <c r="E168" s="58">
        <v>127926</v>
      </c>
      <c r="F168" s="58">
        <v>31248</v>
      </c>
      <c r="G168" s="58">
        <v>83288</v>
      </c>
      <c r="H168" s="58"/>
      <c r="I168" s="58"/>
      <c r="J168" s="58">
        <v>4532</v>
      </c>
      <c r="K168" s="58"/>
      <c r="L168" s="59"/>
      <c r="M168" s="59"/>
    </row>
    <row r="169" spans="1:13" s="60" customFormat="1" x14ac:dyDescent="0.2">
      <c r="A169" s="56" t="s">
        <v>62</v>
      </c>
      <c r="B169" s="57" t="s">
        <v>80</v>
      </c>
      <c r="C169" s="58">
        <f>SUM(D169,G169,H169:M169)</f>
        <v>463881</v>
      </c>
      <c r="D169" s="58">
        <f>SUM(E169:F169)</f>
        <v>392915</v>
      </c>
      <c r="E169" s="58">
        <v>313511</v>
      </c>
      <c r="F169" s="58">
        <v>79404</v>
      </c>
      <c r="G169" s="58">
        <v>69066</v>
      </c>
      <c r="H169" s="58"/>
      <c r="I169" s="58"/>
      <c r="J169" s="58">
        <v>1900</v>
      </c>
      <c r="K169" s="58"/>
      <c r="L169" s="59"/>
      <c r="M169" s="59"/>
    </row>
    <row r="170" spans="1:13" s="60" customFormat="1" ht="25.5" x14ac:dyDescent="0.2">
      <c r="A170" s="56" t="s">
        <v>62</v>
      </c>
      <c r="B170" s="57" t="s">
        <v>185</v>
      </c>
      <c r="C170" s="58">
        <f>SUM(D170,G170,H170:M170)</f>
        <v>793902</v>
      </c>
      <c r="D170" s="58">
        <f>SUM(E170:F170)</f>
        <v>544342</v>
      </c>
      <c r="E170" s="58">
        <v>437861</v>
      </c>
      <c r="F170" s="58">
        <v>106481</v>
      </c>
      <c r="G170" s="58">
        <v>196602</v>
      </c>
      <c r="H170" s="58"/>
      <c r="I170" s="58"/>
      <c r="J170" s="58">
        <v>16058</v>
      </c>
      <c r="K170" s="58">
        <v>36900</v>
      </c>
      <c r="L170" s="59"/>
      <c r="M170" s="59"/>
    </row>
    <row r="171" spans="1:13" s="60" customFormat="1" x14ac:dyDescent="0.2">
      <c r="A171" s="56" t="s">
        <v>62</v>
      </c>
      <c r="B171" s="57" t="s">
        <v>183</v>
      </c>
      <c r="C171" s="58">
        <f t="shared" si="39"/>
        <v>116890</v>
      </c>
      <c r="D171" s="58">
        <f t="shared" si="40"/>
        <v>98670</v>
      </c>
      <c r="E171" s="58">
        <v>79168</v>
      </c>
      <c r="F171" s="58">
        <v>19502</v>
      </c>
      <c r="G171" s="58">
        <v>18220</v>
      </c>
      <c r="H171" s="58"/>
      <c r="I171" s="58"/>
      <c r="J171" s="58"/>
      <c r="K171" s="58"/>
      <c r="L171" s="59"/>
      <c r="M171" s="59"/>
    </row>
    <row r="172" spans="1:13" s="60" customFormat="1" x14ac:dyDescent="0.2">
      <c r="A172" s="56" t="s">
        <v>71</v>
      </c>
      <c r="B172" s="57" t="s">
        <v>72</v>
      </c>
      <c r="C172" s="58">
        <f t="shared" si="39"/>
        <v>591975</v>
      </c>
      <c r="D172" s="58">
        <f t="shared" si="40"/>
        <v>243558</v>
      </c>
      <c r="E172" s="58">
        <v>195671</v>
      </c>
      <c r="F172" s="58">
        <v>47887</v>
      </c>
      <c r="G172" s="58">
        <v>59013</v>
      </c>
      <c r="H172" s="58"/>
      <c r="I172" s="58"/>
      <c r="J172" s="58">
        <v>289404</v>
      </c>
      <c r="K172" s="59"/>
      <c r="L172" s="59"/>
      <c r="M172" s="59"/>
    </row>
    <row r="173" spans="1:13" s="60" customFormat="1" x14ac:dyDescent="0.2">
      <c r="A173" s="56" t="s">
        <v>71</v>
      </c>
      <c r="B173" s="57" t="s">
        <v>73</v>
      </c>
      <c r="C173" s="58">
        <f t="shared" si="39"/>
        <v>145977</v>
      </c>
      <c r="D173" s="58">
        <f t="shared" si="40"/>
        <v>113273</v>
      </c>
      <c r="E173" s="58">
        <v>90670</v>
      </c>
      <c r="F173" s="58">
        <v>22603</v>
      </c>
      <c r="G173" s="58">
        <v>27192</v>
      </c>
      <c r="H173" s="58"/>
      <c r="I173" s="58"/>
      <c r="J173" s="58">
        <v>5512</v>
      </c>
      <c r="K173" s="59"/>
      <c r="L173" s="59"/>
      <c r="M173" s="59"/>
    </row>
    <row r="174" spans="1:13" s="60" customFormat="1" x14ac:dyDescent="0.2">
      <c r="A174" s="56" t="s">
        <v>71</v>
      </c>
      <c r="B174" s="57" t="s">
        <v>74</v>
      </c>
      <c r="C174" s="58">
        <f t="shared" si="39"/>
        <v>587687</v>
      </c>
      <c r="D174" s="58">
        <f t="shared" si="40"/>
        <v>301511</v>
      </c>
      <c r="E174" s="58">
        <v>242631</v>
      </c>
      <c r="F174" s="58">
        <v>58880</v>
      </c>
      <c r="G174" s="58">
        <v>126114</v>
      </c>
      <c r="H174" s="58"/>
      <c r="I174" s="58"/>
      <c r="J174" s="58">
        <v>160062</v>
      </c>
      <c r="K174" s="59"/>
      <c r="L174" s="59"/>
      <c r="M174" s="59"/>
    </row>
    <row r="175" spans="1:13" s="60" customFormat="1" ht="25.5" x14ac:dyDescent="0.2">
      <c r="A175" s="56" t="s">
        <v>71</v>
      </c>
      <c r="B175" s="57" t="s">
        <v>76</v>
      </c>
      <c r="C175" s="58">
        <f t="shared" si="39"/>
        <v>216229</v>
      </c>
      <c r="D175" s="58">
        <f t="shared" si="40"/>
        <v>163960</v>
      </c>
      <c r="E175" s="58">
        <v>130519</v>
      </c>
      <c r="F175" s="58">
        <v>33441</v>
      </c>
      <c r="G175" s="58">
        <v>51469</v>
      </c>
      <c r="H175" s="58"/>
      <c r="I175" s="58"/>
      <c r="J175" s="58">
        <v>800</v>
      </c>
      <c r="K175" s="59"/>
      <c r="L175" s="59"/>
      <c r="M175" s="59"/>
    </row>
    <row r="176" spans="1:13" s="60" customFormat="1" hidden="1" x14ac:dyDescent="0.2">
      <c r="A176" s="56" t="s">
        <v>79</v>
      </c>
      <c r="B176" s="62" t="s">
        <v>220</v>
      </c>
      <c r="C176" s="58">
        <f>SUM(D176,G176,H176:M176)</f>
        <v>0</v>
      </c>
      <c r="D176" s="58">
        <f>SUM(E176:F176)</f>
        <v>0</v>
      </c>
      <c r="E176" s="58"/>
      <c r="F176" s="58"/>
      <c r="G176" s="58"/>
      <c r="H176" s="58"/>
      <c r="I176" s="58"/>
      <c r="J176" s="58"/>
      <c r="K176" s="59"/>
      <c r="L176" s="59"/>
      <c r="M176" s="59"/>
    </row>
    <row r="177" spans="1:13" s="60" customFormat="1" x14ac:dyDescent="0.2">
      <c r="A177" s="56" t="s">
        <v>79</v>
      </c>
      <c r="B177" s="62" t="s">
        <v>195</v>
      </c>
      <c r="C177" s="58">
        <f>SUM(D177,G177,H177:M177)</f>
        <v>6638</v>
      </c>
      <c r="D177" s="58">
        <f>SUM(E177:F177)</f>
        <v>0</v>
      </c>
      <c r="E177" s="58"/>
      <c r="F177" s="58"/>
      <c r="G177" s="58">
        <v>6638</v>
      </c>
      <c r="H177" s="58"/>
      <c r="I177" s="58"/>
      <c r="J177" s="58"/>
      <c r="K177" s="59"/>
      <c r="L177" s="59"/>
      <c r="M177" s="59"/>
    </row>
    <row r="178" spans="1:13" s="60" customFormat="1" x14ac:dyDescent="0.2">
      <c r="A178" s="56" t="s">
        <v>79</v>
      </c>
      <c r="B178" s="62" t="s">
        <v>218</v>
      </c>
      <c r="C178" s="58">
        <f>SUM(D178,G178,H178:M178)</f>
        <v>2601</v>
      </c>
      <c r="D178" s="58">
        <f>SUM(E178:F178)</f>
        <v>0</v>
      </c>
      <c r="E178" s="58"/>
      <c r="F178" s="58"/>
      <c r="G178" s="58">
        <v>2601</v>
      </c>
      <c r="H178" s="58"/>
      <c r="I178" s="58"/>
      <c r="J178" s="58"/>
      <c r="K178" s="59"/>
      <c r="L178" s="59"/>
      <c r="M178" s="59"/>
    </row>
    <row r="179" spans="1:13" s="60" customFormat="1" x14ac:dyDescent="0.2">
      <c r="A179" s="56" t="s">
        <v>79</v>
      </c>
      <c r="B179" s="62" t="s">
        <v>241</v>
      </c>
      <c r="C179" s="58">
        <f>SUM(D179,G179,H179:M179)</f>
        <v>224</v>
      </c>
      <c r="D179" s="58">
        <f>SUM(E179:F179)</f>
        <v>0</v>
      </c>
      <c r="E179" s="58"/>
      <c r="F179" s="58"/>
      <c r="G179" s="58">
        <v>224</v>
      </c>
      <c r="H179" s="58"/>
      <c r="I179" s="58"/>
      <c r="J179" s="58"/>
      <c r="K179" s="59"/>
      <c r="L179" s="59"/>
      <c r="M179" s="59"/>
    </row>
    <row r="180" spans="1:13" s="7" customFormat="1" x14ac:dyDescent="0.2">
      <c r="A180" s="27" t="s">
        <v>79</v>
      </c>
      <c r="B180" s="28" t="s">
        <v>77</v>
      </c>
      <c r="C180" s="58">
        <f t="shared" si="39"/>
        <v>86057</v>
      </c>
      <c r="D180" s="63">
        <f t="shared" si="40"/>
        <v>20872</v>
      </c>
      <c r="E180" s="63">
        <v>17110</v>
      </c>
      <c r="F180" s="63">
        <v>3762</v>
      </c>
      <c r="G180" s="63">
        <v>55435</v>
      </c>
      <c r="H180" s="63">
        <v>9750</v>
      </c>
      <c r="I180" s="63"/>
      <c r="J180" s="63"/>
      <c r="K180" s="31"/>
      <c r="L180" s="31"/>
      <c r="M180" s="31"/>
    </row>
    <row r="181" spans="1:13" s="7" customFormat="1" ht="38.25" x14ac:dyDescent="0.2">
      <c r="A181" s="27" t="s">
        <v>79</v>
      </c>
      <c r="B181" s="28" t="s">
        <v>78</v>
      </c>
      <c r="C181" s="58">
        <f t="shared" si="39"/>
        <v>339918</v>
      </c>
      <c r="D181" s="63">
        <f t="shared" si="40"/>
        <v>0</v>
      </c>
      <c r="E181" s="63"/>
      <c r="F181" s="63"/>
      <c r="G181" s="63"/>
      <c r="H181" s="63"/>
      <c r="I181" s="63"/>
      <c r="J181" s="63"/>
      <c r="K181" s="31"/>
      <c r="L181" s="31">
        <v>339918</v>
      </c>
      <c r="M181" s="31"/>
    </row>
    <row r="182" spans="1:13" s="7" customFormat="1" x14ac:dyDescent="0.2">
      <c r="A182" s="56" t="s">
        <v>79</v>
      </c>
      <c r="B182" s="57" t="s">
        <v>219</v>
      </c>
      <c r="C182" s="58">
        <f>SUM(D182,G182,H182:M182)</f>
        <v>370000</v>
      </c>
      <c r="D182" s="58">
        <f>SUM(E182:F182)</f>
        <v>0</v>
      </c>
      <c r="E182" s="58"/>
      <c r="F182" s="58"/>
      <c r="G182" s="58"/>
      <c r="H182" s="58"/>
      <c r="I182" s="58"/>
      <c r="J182" s="58">
        <v>370000</v>
      </c>
      <c r="K182" s="59"/>
      <c r="L182" s="59"/>
      <c r="M182" s="59"/>
    </row>
    <row r="183" spans="1:13" s="7" customFormat="1" x14ac:dyDescent="0.2">
      <c r="A183" s="27" t="s">
        <v>75</v>
      </c>
      <c r="B183" s="28" t="s">
        <v>81</v>
      </c>
      <c r="C183" s="58">
        <f>SUM(D183,G183,H183:M183)</f>
        <v>393888</v>
      </c>
      <c r="D183" s="31">
        <f>SUM(E183:F183)</f>
        <v>177613</v>
      </c>
      <c r="E183" s="31">
        <v>141220</v>
      </c>
      <c r="F183" s="31">
        <v>36393</v>
      </c>
      <c r="G183" s="31">
        <v>139628</v>
      </c>
      <c r="H183" s="31"/>
      <c r="I183" s="31"/>
      <c r="J183" s="31">
        <v>8969</v>
      </c>
      <c r="K183" s="31">
        <v>67678</v>
      </c>
      <c r="L183" s="31"/>
      <c r="M183" s="31"/>
    </row>
    <row r="184" spans="1:13" s="7" customFormat="1" x14ac:dyDescent="0.2">
      <c r="A184" s="27" t="s">
        <v>79</v>
      </c>
      <c r="B184" s="52" t="s">
        <v>205</v>
      </c>
      <c r="C184" s="58">
        <f>SUM(D184,G184,H184:M184)</f>
        <v>2372519</v>
      </c>
      <c r="D184" s="31">
        <f>SUM(E184:F184)</f>
        <v>0</v>
      </c>
      <c r="E184" s="31"/>
      <c r="F184" s="31"/>
      <c r="G184" s="31"/>
      <c r="H184" s="31"/>
      <c r="I184" s="31"/>
      <c r="J184" s="31">
        <v>2372519</v>
      </c>
      <c r="K184" s="31"/>
      <c r="L184" s="31"/>
      <c r="M184" s="31"/>
    </row>
    <row r="185" spans="1:13" s="7" customFormat="1" ht="25.5" x14ac:dyDescent="0.2">
      <c r="A185" s="27" t="s">
        <v>79</v>
      </c>
      <c r="B185" s="59" t="s">
        <v>221</v>
      </c>
      <c r="C185" s="58">
        <f>SUM(D185,G185,H185:M185)</f>
        <v>31962</v>
      </c>
      <c r="D185" s="31">
        <f>SUM(E185:F185)</f>
        <v>0</v>
      </c>
      <c r="E185" s="58"/>
      <c r="F185" s="58"/>
      <c r="G185" s="58">
        <v>31962</v>
      </c>
      <c r="H185" s="58"/>
      <c r="I185" s="58"/>
      <c r="J185" s="58"/>
      <c r="K185" s="59"/>
      <c r="L185" s="59"/>
      <c r="M185" s="59"/>
    </row>
    <row r="186" spans="1:13" s="7" customFormat="1" ht="25.5" x14ac:dyDescent="0.2">
      <c r="A186" s="27" t="s">
        <v>79</v>
      </c>
      <c r="B186" s="28" t="s">
        <v>158</v>
      </c>
      <c r="C186" s="58">
        <f t="shared" si="39"/>
        <v>176988</v>
      </c>
      <c r="D186" s="31">
        <f t="shared" si="40"/>
        <v>115587</v>
      </c>
      <c r="E186" s="31">
        <v>93148</v>
      </c>
      <c r="F186" s="31">
        <v>22439</v>
      </c>
      <c r="G186" s="31">
        <v>57021</v>
      </c>
      <c r="H186" s="31"/>
      <c r="I186" s="31"/>
      <c r="J186" s="31">
        <v>4380</v>
      </c>
      <c r="K186" s="31"/>
      <c r="L186" s="31"/>
      <c r="M186" s="31"/>
    </row>
    <row r="187" spans="1:13" s="60" customFormat="1" x14ac:dyDescent="0.2">
      <c r="A187" s="27" t="s">
        <v>79</v>
      </c>
      <c r="B187" s="59" t="s">
        <v>169</v>
      </c>
      <c r="C187" s="58">
        <f>SUM(D187,G187,H187:M187)</f>
        <v>68838</v>
      </c>
      <c r="D187" s="31">
        <f>SUM(E187:F187)</f>
        <v>32748</v>
      </c>
      <c r="E187" s="58">
        <v>26500</v>
      </c>
      <c r="F187" s="58">
        <v>6248</v>
      </c>
      <c r="G187" s="58">
        <v>19190</v>
      </c>
      <c r="H187" s="59"/>
      <c r="I187" s="59"/>
      <c r="J187" s="59">
        <v>3900</v>
      </c>
      <c r="K187" s="59">
        <v>13000</v>
      </c>
      <c r="L187" s="59"/>
      <c r="M187" s="59"/>
    </row>
    <row r="188" spans="1:13" s="60" customFormat="1" x14ac:dyDescent="0.2">
      <c r="A188" s="27" t="s">
        <v>79</v>
      </c>
      <c r="B188" s="59" t="s">
        <v>228</v>
      </c>
      <c r="C188" s="58">
        <f t="shared" si="39"/>
        <v>52103</v>
      </c>
      <c r="D188" s="31">
        <f t="shared" si="40"/>
        <v>15850</v>
      </c>
      <c r="E188" s="58">
        <v>12850</v>
      </c>
      <c r="F188" s="58">
        <v>3000</v>
      </c>
      <c r="G188" s="58">
        <v>36253</v>
      </c>
      <c r="H188" s="58"/>
      <c r="I188" s="58"/>
      <c r="J188" s="58"/>
      <c r="K188" s="59"/>
      <c r="L188" s="59"/>
      <c r="M188" s="59"/>
    </row>
    <row r="189" spans="1:13" s="60" customFormat="1" x14ac:dyDescent="0.2">
      <c r="A189" s="27" t="s">
        <v>79</v>
      </c>
      <c r="B189" s="59" t="s">
        <v>206</v>
      </c>
      <c r="C189" s="58">
        <f t="shared" ref="C189" si="41">SUM(D189,G189,H189:M189)</f>
        <v>31284</v>
      </c>
      <c r="D189" s="31">
        <f t="shared" ref="D189" si="42">SUM(E189:F189)</f>
        <v>0</v>
      </c>
      <c r="E189" s="58"/>
      <c r="F189" s="58"/>
      <c r="G189" s="58">
        <v>31284</v>
      </c>
      <c r="H189" s="58"/>
      <c r="I189" s="58"/>
      <c r="J189" s="58"/>
      <c r="K189" s="59"/>
      <c r="L189" s="59"/>
      <c r="M189" s="59"/>
    </row>
    <row r="190" spans="1:13" s="60" customFormat="1" ht="25.5" hidden="1" x14ac:dyDescent="0.2">
      <c r="A190" s="64" t="s">
        <v>79</v>
      </c>
      <c r="B190" s="59" t="s">
        <v>207</v>
      </c>
      <c r="C190" s="58">
        <f t="shared" si="39"/>
        <v>0</v>
      </c>
      <c r="D190" s="31">
        <f t="shared" si="40"/>
        <v>0</v>
      </c>
      <c r="E190" s="58"/>
      <c r="F190" s="58"/>
      <c r="G190" s="58"/>
      <c r="H190" s="58"/>
      <c r="I190" s="58"/>
      <c r="J190" s="58"/>
      <c r="K190" s="59"/>
      <c r="L190" s="59"/>
      <c r="M190" s="59"/>
    </row>
    <row r="191" spans="1:13" s="60" customFormat="1" ht="27.75" hidden="1" customHeight="1" x14ac:dyDescent="0.2">
      <c r="A191" s="81" t="s">
        <v>62</v>
      </c>
      <c r="B191" s="82" t="s">
        <v>230</v>
      </c>
      <c r="C191" s="83">
        <f t="shared" si="39"/>
        <v>0</v>
      </c>
      <c r="D191" s="33">
        <f t="shared" si="40"/>
        <v>0</v>
      </c>
      <c r="E191" s="83"/>
      <c r="F191" s="83"/>
      <c r="G191" s="83"/>
      <c r="H191" s="83"/>
      <c r="I191" s="83"/>
      <c r="J191" s="83"/>
      <c r="K191" s="82"/>
      <c r="L191" s="82"/>
      <c r="M191" s="82"/>
    </row>
    <row r="192" spans="1:13" s="60" customFormat="1" ht="25.5" x14ac:dyDescent="0.2">
      <c r="A192" s="65" t="s">
        <v>62</v>
      </c>
      <c r="B192" s="59" t="s">
        <v>222</v>
      </c>
      <c r="C192" s="58">
        <f t="shared" ref="C192" si="43">SUM(D192,G192,H192:M192)</f>
        <v>2053602</v>
      </c>
      <c r="D192" s="31">
        <f t="shared" ref="D192" si="44">SUM(E192:F192)</f>
        <v>0</v>
      </c>
      <c r="E192" s="58"/>
      <c r="F192" s="58"/>
      <c r="G192" s="58"/>
      <c r="H192" s="58"/>
      <c r="I192" s="58"/>
      <c r="J192" s="58">
        <v>2053602</v>
      </c>
      <c r="K192" s="59"/>
      <c r="L192" s="59"/>
      <c r="M192" s="59"/>
    </row>
    <row r="193" spans="1:13" s="60" customFormat="1" x14ac:dyDescent="0.2">
      <c r="A193" s="65" t="s">
        <v>79</v>
      </c>
      <c r="B193" s="59" t="s">
        <v>223</v>
      </c>
      <c r="C193" s="58">
        <f t="shared" ref="C193" si="45">SUM(D193,G193,H193:M193)</f>
        <v>9950</v>
      </c>
      <c r="D193" s="31">
        <f t="shared" ref="D193" si="46">SUM(E193:F193)</f>
        <v>0</v>
      </c>
      <c r="E193" s="58"/>
      <c r="F193" s="58"/>
      <c r="G193" s="58">
        <v>9950</v>
      </c>
      <c r="H193" s="58"/>
      <c r="I193" s="58"/>
      <c r="J193" s="58"/>
      <c r="K193" s="59"/>
      <c r="L193" s="59"/>
      <c r="M193" s="59"/>
    </row>
    <row r="194" spans="1:13" s="60" customFormat="1" x14ac:dyDescent="0.2">
      <c r="A194" s="65" t="s">
        <v>79</v>
      </c>
      <c r="B194" s="59" t="s">
        <v>224</v>
      </c>
      <c r="C194" s="58">
        <f t="shared" ref="C194" si="47">SUM(D194,G194,H194:M194)</f>
        <v>0</v>
      </c>
      <c r="D194" s="31">
        <f t="shared" ref="D194" si="48">SUM(E194:F194)</f>
        <v>0</v>
      </c>
      <c r="E194" s="58"/>
      <c r="F194" s="58"/>
      <c r="G194" s="58"/>
      <c r="H194" s="58"/>
      <c r="I194" s="58"/>
      <c r="J194" s="58"/>
      <c r="K194" s="59"/>
      <c r="L194" s="59"/>
      <c r="M194" s="59"/>
    </row>
    <row r="195" spans="1:13" s="60" customFormat="1" x14ac:dyDescent="0.2">
      <c r="A195" s="65" t="s">
        <v>79</v>
      </c>
      <c r="B195" s="59" t="s">
        <v>242</v>
      </c>
      <c r="C195" s="58">
        <f t="shared" ref="C195" si="49">SUM(D195,G195,H195:M195)</f>
        <v>17709</v>
      </c>
      <c r="D195" s="31">
        <f t="shared" ref="D195" si="50">SUM(E195:F195)</f>
        <v>0</v>
      </c>
      <c r="E195" s="58"/>
      <c r="F195" s="58"/>
      <c r="G195" s="58">
        <v>17709</v>
      </c>
      <c r="H195" s="58"/>
      <c r="I195" s="58"/>
      <c r="J195" s="58"/>
      <c r="K195" s="59"/>
      <c r="L195" s="59"/>
      <c r="M195" s="59"/>
    </row>
    <row r="196" spans="1:13" s="60" customFormat="1" ht="25.5" x14ac:dyDescent="0.2">
      <c r="A196" s="65" t="s">
        <v>79</v>
      </c>
      <c r="B196" s="59" t="s">
        <v>225</v>
      </c>
      <c r="C196" s="58">
        <f t="shared" ref="C196" si="51">SUM(D196,G196,H196:M196)</f>
        <v>16963</v>
      </c>
      <c r="D196" s="31">
        <f t="shared" ref="D196" si="52">SUM(E196:F196)</f>
        <v>0</v>
      </c>
      <c r="E196" s="58"/>
      <c r="F196" s="58"/>
      <c r="G196" s="58">
        <v>16963</v>
      </c>
      <c r="H196" s="58"/>
      <c r="I196" s="58"/>
      <c r="J196" s="58"/>
      <c r="K196" s="59"/>
      <c r="L196" s="59"/>
      <c r="M196" s="59"/>
    </row>
    <row r="197" spans="1:13" s="60" customFormat="1" ht="25.5" x14ac:dyDescent="0.2">
      <c r="A197" s="65" t="s">
        <v>79</v>
      </c>
      <c r="B197" s="59" t="s">
        <v>226</v>
      </c>
      <c r="C197" s="58">
        <f t="shared" ref="C197" si="53">SUM(D197,G197,H197:M197)</f>
        <v>14518</v>
      </c>
      <c r="D197" s="31">
        <f t="shared" ref="D197" si="54">SUM(E197:F197)</f>
        <v>0</v>
      </c>
      <c r="E197" s="58"/>
      <c r="F197" s="58"/>
      <c r="G197" s="58">
        <v>14518</v>
      </c>
      <c r="H197" s="58"/>
      <c r="I197" s="58"/>
      <c r="J197" s="58"/>
      <c r="K197" s="59"/>
      <c r="L197" s="59"/>
      <c r="M197" s="59"/>
    </row>
    <row r="198" spans="1:13" s="60" customFormat="1" x14ac:dyDescent="0.2">
      <c r="A198" s="65" t="s">
        <v>79</v>
      </c>
      <c r="B198" s="59" t="s">
        <v>235</v>
      </c>
      <c r="C198" s="58">
        <f t="shared" ref="C198" si="55">SUM(D198,G198,H198:M198)</f>
        <v>15782</v>
      </c>
      <c r="D198" s="31">
        <f t="shared" ref="D198" si="56">SUM(E198:F198)</f>
        <v>0</v>
      </c>
      <c r="E198" s="58"/>
      <c r="F198" s="58"/>
      <c r="G198" s="58">
        <v>15782</v>
      </c>
      <c r="H198" s="58"/>
      <c r="I198" s="58"/>
      <c r="J198" s="58"/>
      <c r="K198" s="59"/>
      <c r="L198" s="59"/>
      <c r="M198" s="59"/>
    </row>
    <row r="199" spans="1:13" s="12" customFormat="1" x14ac:dyDescent="0.2">
      <c r="A199" s="87" t="s">
        <v>134</v>
      </c>
      <c r="B199" s="37" t="s">
        <v>82</v>
      </c>
      <c r="C199" s="25">
        <f>SUM(C200:C216)</f>
        <v>2822568</v>
      </c>
      <c r="D199" s="25">
        <f t="shared" ref="D199:M199" si="57">SUM(D200:D216)</f>
        <v>1231815</v>
      </c>
      <c r="E199" s="25">
        <f t="shared" si="57"/>
        <v>976778</v>
      </c>
      <c r="F199" s="25">
        <f t="shared" si="57"/>
        <v>255037</v>
      </c>
      <c r="G199" s="25">
        <f t="shared" si="57"/>
        <v>447284</v>
      </c>
      <c r="H199" s="25">
        <f t="shared" si="57"/>
        <v>15000</v>
      </c>
      <c r="I199" s="25">
        <f t="shared" si="57"/>
        <v>0</v>
      </c>
      <c r="J199" s="25">
        <f t="shared" si="57"/>
        <v>254906</v>
      </c>
      <c r="K199" s="25">
        <f t="shared" si="57"/>
        <v>653563</v>
      </c>
      <c r="L199" s="25">
        <f t="shared" si="57"/>
        <v>220000</v>
      </c>
      <c r="M199" s="25">
        <f t="shared" si="57"/>
        <v>0</v>
      </c>
    </row>
    <row r="200" spans="1:13" s="7" customFormat="1" x14ac:dyDescent="0.2">
      <c r="A200" s="28" t="s">
        <v>83</v>
      </c>
      <c r="B200" s="28" t="s">
        <v>84</v>
      </c>
      <c r="C200" s="31">
        <f t="shared" ref="C200:C208" si="58">SUM(D200,G200,H200:M200)</f>
        <v>274795</v>
      </c>
      <c r="D200" s="31">
        <f t="shared" ref="D200:D208" si="59">SUM(E200:F200)</f>
        <v>197775</v>
      </c>
      <c r="E200" s="31">
        <v>160824</v>
      </c>
      <c r="F200" s="31">
        <v>36951</v>
      </c>
      <c r="G200" s="29">
        <v>72157</v>
      </c>
      <c r="H200" s="29"/>
      <c r="I200" s="29"/>
      <c r="J200" s="29">
        <v>3300</v>
      </c>
      <c r="K200" s="29">
        <v>1563</v>
      </c>
      <c r="L200" s="29"/>
      <c r="M200" s="29"/>
    </row>
    <row r="201" spans="1:13" s="7" customFormat="1" x14ac:dyDescent="0.2">
      <c r="A201" s="28" t="s">
        <v>93</v>
      </c>
      <c r="B201" s="28" t="s">
        <v>85</v>
      </c>
      <c r="C201" s="29">
        <f t="shared" si="58"/>
        <v>141520</v>
      </c>
      <c r="D201" s="31">
        <f t="shared" si="59"/>
        <v>107733</v>
      </c>
      <c r="E201" s="31">
        <v>83434</v>
      </c>
      <c r="F201" s="31">
        <v>24299</v>
      </c>
      <c r="G201" s="29">
        <v>32837</v>
      </c>
      <c r="H201" s="29"/>
      <c r="I201" s="29"/>
      <c r="J201" s="29">
        <v>950</v>
      </c>
      <c r="K201" s="29"/>
      <c r="L201" s="29"/>
      <c r="M201" s="29"/>
    </row>
    <row r="202" spans="1:13" s="7" customFormat="1" x14ac:dyDescent="0.2">
      <c r="A202" s="28" t="s">
        <v>93</v>
      </c>
      <c r="B202" s="28" t="s">
        <v>138</v>
      </c>
      <c r="C202" s="29">
        <f t="shared" si="58"/>
        <v>559918</v>
      </c>
      <c r="D202" s="31">
        <f t="shared" si="59"/>
        <v>457338</v>
      </c>
      <c r="E202" s="31">
        <v>360978</v>
      </c>
      <c r="F202" s="31">
        <v>96360</v>
      </c>
      <c r="G202" s="29">
        <v>97580</v>
      </c>
      <c r="H202" s="29"/>
      <c r="I202" s="29"/>
      <c r="J202" s="29">
        <v>5000</v>
      </c>
      <c r="K202" s="29"/>
      <c r="L202" s="29"/>
      <c r="M202" s="29"/>
    </row>
    <row r="203" spans="1:13" s="7" customFormat="1" ht="15.75" customHeight="1" x14ac:dyDescent="0.2">
      <c r="A203" s="28" t="s">
        <v>131</v>
      </c>
      <c r="B203" s="28" t="s">
        <v>174</v>
      </c>
      <c r="C203" s="29">
        <f t="shared" si="58"/>
        <v>6028</v>
      </c>
      <c r="D203" s="31">
        <f t="shared" si="59"/>
        <v>0</v>
      </c>
      <c r="E203" s="31"/>
      <c r="F203" s="31"/>
      <c r="G203" s="31">
        <v>6028</v>
      </c>
      <c r="H203" s="29"/>
      <c r="I203" s="29"/>
      <c r="J203" s="29"/>
      <c r="K203" s="29"/>
      <c r="L203" s="29"/>
      <c r="M203" s="29"/>
    </row>
    <row r="204" spans="1:13" s="7" customFormat="1" x14ac:dyDescent="0.2">
      <c r="A204" s="28" t="s">
        <v>93</v>
      </c>
      <c r="B204" s="28" t="s">
        <v>86</v>
      </c>
      <c r="C204" s="29">
        <f t="shared" si="58"/>
        <v>93185</v>
      </c>
      <c r="D204" s="31">
        <f t="shared" si="59"/>
        <v>84955</v>
      </c>
      <c r="E204" s="31">
        <v>68083</v>
      </c>
      <c r="F204" s="31">
        <v>16872</v>
      </c>
      <c r="G204" s="29">
        <v>7730</v>
      </c>
      <c r="H204" s="29"/>
      <c r="I204" s="29"/>
      <c r="J204" s="29">
        <v>500</v>
      </c>
      <c r="K204" s="29"/>
      <c r="L204" s="29"/>
      <c r="M204" s="29"/>
    </row>
    <row r="205" spans="1:13" s="7" customFormat="1" x14ac:dyDescent="0.2">
      <c r="A205" s="28" t="s">
        <v>131</v>
      </c>
      <c r="B205" s="28" t="s">
        <v>156</v>
      </c>
      <c r="C205" s="29">
        <f t="shared" si="58"/>
        <v>216489</v>
      </c>
      <c r="D205" s="31">
        <f t="shared" si="59"/>
        <v>181834</v>
      </c>
      <c r="E205" s="31">
        <v>144367</v>
      </c>
      <c r="F205" s="31">
        <v>37467</v>
      </c>
      <c r="G205" s="29">
        <v>34655</v>
      </c>
      <c r="H205" s="29"/>
      <c r="I205" s="29"/>
      <c r="J205" s="29">
        <v>0</v>
      </c>
      <c r="K205" s="29"/>
      <c r="L205" s="29"/>
      <c r="M205" s="29"/>
    </row>
    <row r="206" spans="1:13" s="7" customFormat="1" x14ac:dyDescent="0.2">
      <c r="A206" s="28" t="s">
        <v>131</v>
      </c>
      <c r="B206" s="66" t="s">
        <v>184</v>
      </c>
      <c r="C206" s="29">
        <f t="shared" si="58"/>
        <v>160000</v>
      </c>
      <c r="D206" s="31">
        <f t="shared" si="59"/>
        <v>96790</v>
      </c>
      <c r="E206" s="31">
        <v>78000</v>
      </c>
      <c r="F206" s="31">
        <v>18790</v>
      </c>
      <c r="G206" s="29">
        <v>63210</v>
      </c>
      <c r="H206" s="29"/>
      <c r="I206" s="29"/>
      <c r="J206" s="29"/>
      <c r="K206" s="29"/>
      <c r="L206" s="29"/>
      <c r="M206" s="29"/>
    </row>
    <row r="207" spans="1:13" s="7" customFormat="1" x14ac:dyDescent="0.2">
      <c r="A207" s="28" t="s">
        <v>131</v>
      </c>
      <c r="B207" s="66" t="s">
        <v>166</v>
      </c>
      <c r="C207" s="29">
        <f t="shared" si="58"/>
        <v>159551</v>
      </c>
      <c r="D207" s="31">
        <f t="shared" si="59"/>
        <v>103892</v>
      </c>
      <c r="E207" s="31">
        <v>79885</v>
      </c>
      <c r="F207" s="31">
        <v>24007</v>
      </c>
      <c r="G207" s="29">
        <v>55659</v>
      </c>
      <c r="H207" s="29"/>
      <c r="I207" s="29"/>
      <c r="J207" s="29"/>
      <c r="K207" s="29"/>
      <c r="L207" s="29"/>
      <c r="M207" s="29"/>
    </row>
    <row r="208" spans="1:13" s="7" customFormat="1" ht="25.5" x14ac:dyDescent="0.2">
      <c r="A208" s="28">
        <v>10.7</v>
      </c>
      <c r="B208" s="66" t="s">
        <v>197</v>
      </c>
      <c r="C208" s="29">
        <f t="shared" si="58"/>
        <v>6173</v>
      </c>
      <c r="D208" s="31">
        <f t="shared" si="59"/>
        <v>1498</v>
      </c>
      <c r="E208" s="31">
        <v>1207</v>
      </c>
      <c r="F208" s="31">
        <v>291</v>
      </c>
      <c r="G208" s="29">
        <v>4675</v>
      </c>
      <c r="H208" s="29"/>
      <c r="I208" s="29"/>
      <c r="J208" s="29"/>
      <c r="K208" s="29"/>
      <c r="L208" s="29"/>
      <c r="M208" s="29"/>
    </row>
    <row r="209" spans="1:13" s="7" customFormat="1" x14ac:dyDescent="0.2">
      <c r="A209" s="28" t="s">
        <v>131</v>
      </c>
      <c r="B209" s="28" t="s">
        <v>217</v>
      </c>
      <c r="C209" s="29">
        <f t="shared" ref="C209:C214" si="60">SUM(D209,G209,H209:M209)</f>
        <v>592000</v>
      </c>
      <c r="D209" s="29">
        <f t="shared" ref="D209:D214" si="61">SUM(E209:F209)</f>
        <v>0</v>
      </c>
      <c r="E209" s="29"/>
      <c r="F209" s="29"/>
      <c r="G209" s="29"/>
      <c r="H209" s="29"/>
      <c r="I209" s="29"/>
      <c r="J209" s="29"/>
      <c r="K209" s="29">
        <v>592000</v>
      </c>
      <c r="L209" s="29"/>
      <c r="M209" s="29"/>
    </row>
    <row r="210" spans="1:13" s="7" customFormat="1" ht="25.5" x14ac:dyDescent="0.2">
      <c r="A210" s="28" t="s">
        <v>131</v>
      </c>
      <c r="B210" s="28" t="s">
        <v>194</v>
      </c>
      <c r="C210" s="29">
        <f t="shared" si="60"/>
        <v>40000</v>
      </c>
      <c r="D210" s="29">
        <f t="shared" si="61"/>
        <v>0</v>
      </c>
      <c r="E210" s="29"/>
      <c r="F210" s="29"/>
      <c r="G210" s="29"/>
      <c r="H210" s="29"/>
      <c r="I210" s="29"/>
      <c r="J210" s="29"/>
      <c r="K210" s="29">
        <v>40000</v>
      </c>
      <c r="L210" s="29"/>
      <c r="M210" s="29"/>
    </row>
    <row r="211" spans="1:13" s="7" customFormat="1" x14ac:dyDescent="0.2">
      <c r="A211" s="28" t="s">
        <v>131</v>
      </c>
      <c r="B211" s="28" t="s">
        <v>157</v>
      </c>
      <c r="C211" s="29">
        <f t="shared" si="60"/>
        <v>20000</v>
      </c>
      <c r="D211" s="29">
        <f t="shared" si="61"/>
        <v>0</v>
      </c>
      <c r="E211" s="29"/>
      <c r="F211" s="29"/>
      <c r="G211" s="29"/>
      <c r="H211" s="29"/>
      <c r="I211" s="29"/>
      <c r="J211" s="29"/>
      <c r="K211" s="31">
        <v>20000</v>
      </c>
      <c r="L211" s="29"/>
      <c r="M211" s="29"/>
    </row>
    <row r="212" spans="1:13" s="7" customFormat="1" ht="25.5" x14ac:dyDescent="0.2">
      <c r="A212" s="28" t="s">
        <v>132</v>
      </c>
      <c r="B212" s="28" t="s">
        <v>182</v>
      </c>
      <c r="C212" s="29">
        <f t="shared" si="60"/>
        <v>220000</v>
      </c>
      <c r="D212" s="29">
        <f t="shared" si="61"/>
        <v>0</v>
      </c>
      <c r="E212" s="29"/>
      <c r="F212" s="29"/>
      <c r="G212" s="29"/>
      <c r="H212" s="29"/>
      <c r="I212" s="29"/>
      <c r="J212" s="29"/>
      <c r="K212" s="29"/>
      <c r="L212" s="29">
        <v>220000</v>
      </c>
      <c r="M212" s="29"/>
    </row>
    <row r="213" spans="1:13" s="7" customFormat="1" ht="25.5" x14ac:dyDescent="0.2">
      <c r="A213" s="67" t="s">
        <v>132</v>
      </c>
      <c r="B213" s="28" t="s">
        <v>87</v>
      </c>
      <c r="C213" s="29">
        <f t="shared" si="60"/>
        <v>15000</v>
      </c>
      <c r="D213" s="29">
        <f t="shared" si="61"/>
        <v>0</v>
      </c>
      <c r="E213" s="29"/>
      <c r="F213" s="29"/>
      <c r="G213" s="29"/>
      <c r="H213" s="31">
        <v>15000</v>
      </c>
      <c r="I213" s="29"/>
      <c r="J213" s="29"/>
      <c r="K213" s="29"/>
      <c r="L213" s="29"/>
      <c r="M213" s="29"/>
    </row>
    <row r="214" spans="1:13" s="7" customFormat="1" x14ac:dyDescent="0.2">
      <c r="A214" s="68">
        <v>10.92</v>
      </c>
      <c r="B214" s="28" t="s">
        <v>204</v>
      </c>
      <c r="C214" s="29">
        <f t="shared" si="60"/>
        <v>72753</v>
      </c>
      <c r="D214" s="29">
        <f t="shared" si="61"/>
        <v>0</v>
      </c>
      <c r="E214" s="29"/>
      <c r="F214" s="29"/>
      <c r="G214" s="29">
        <v>72753</v>
      </c>
      <c r="H214" s="31"/>
      <c r="I214" s="29"/>
      <c r="J214" s="29"/>
      <c r="K214" s="29"/>
      <c r="L214" s="29"/>
      <c r="M214" s="29"/>
    </row>
    <row r="215" spans="1:13" s="7" customFormat="1" x14ac:dyDescent="0.2">
      <c r="A215" s="68">
        <v>10.92</v>
      </c>
      <c r="B215" s="28" t="s">
        <v>210</v>
      </c>
      <c r="C215" s="29">
        <f t="shared" ref="C215:C216" si="62">SUM(D215,G215,H215:M215)</f>
        <v>75988</v>
      </c>
      <c r="D215" s="29">
        <f t="shared" ref="D215:D216" si="63">SUM(E215:F215)</f>
        <v>0</v>
      </c>
      <c r="E215" s="29"/>
      <c r="F215" s="29"/>
      <c r="G215" s="29"/>
      <c r="H215" s="31"/>
      <c r="I215" s="29"/>
      <c r="J215" s="29">
        <v>75988</v>
      </c>
      <c r="K215" s="29"/>
      <c r="L215" s="29"/>
      <c r="M215" s="29"/>
    </row>
    <row r="216" spans="1:13" s="7" customFormat="1" x14ac:dyDescent="0.2">
      <c r="A216" s="68">
        <v>10.92</v>
      </c>
      <c r="B216" s="28" t="s">
        <v>211</v>
      </c>
      <c r="C216" s="29">
        <f t="shared" si="62"/>
        <v>169168</v>
      </c>
      <c r="D216" s="29">
        <f t="shared" si="63"/>
        <v>0</v>
      </c>
      <c r="E216" s="29"/>
      <c r="F216" s="29"/>
      <c r="G216" s="29"/>
      <c r="H216" s="31"/>
      <c r="I216" s="29"/>
      <c r="J216" s="29">
        <v>169168</v>
      </c>
      <c r="K216" s="29"/>
      <c r="L216" s="29"/>
      <c r="M216" s="29"/>
    </row>
    <row r="217" spans="1:13" s="12" customFormat="1" x14ac:dyDescent="0.2">
      <c r="A217" s="69"/>
      <c r="B217" s="69" t="s">
        <v>0</v>
      </c>
      <c r="C217" s="69">
        <f t="shared" ref="C217:M217" si="64">SUM(C34,C39,C52,C59,C102,C103,C146,C147,C199)</f>
        <v>43583266</v>
      </c>
      <c r="D217" s="69">
        <f t="shared" si="64"/>
        <v>12571487</v>
      </c>
      <c r="E217" s="69">
        <f t="shared" si="64"/>
        <v>10073441</v>
      </c>
      <c r="F217" s="69">
        <f t="shared" si="64"/>
        <v>2498046</v>
      </c>
      <c r="G217" s="69">
        <f t="shared" si="64"/>
        <v>7004262</v>
      </c>
      <c r="H217" s="69">
        <f t="shared" si="64"/>
        <v>1116505</v>
      </c>
      <c r="I217" s="69">
        <f t="shared" si="64"/>
        <v>23500</v>
      </c>
      <c r="J217" s="69">
        <f t="shared" si="64"/>
        <v>21464653</v>
      </c>
      <c r="K217" s="69">
        <f t="shared" si="64"/>
        <v>839641</v>
      </c>
      <c r="L217" s="69">
        <f t="shared" si="64"/>
        <v>562918</v>
      </c>
      <c r="M217" s="69">
        <f t="shared" si="64"/>
        <v>300</v>
      </c>
    </row>
    <row r="218" spans="1:13" s="12" customFormat="1" x14ac:dyDescent="0.2">
      <c r="A218" s="69"/>
      <c r="B218" s="84" t="s">
        <v>243</v>
      </c>
      <c r="C218" s="69">
        <f>C219+C220+C221+C222</f>
        <v>-3080120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5"/>
    </row>
    <row r="219" spans="1:13" s="12" customFormat="1" x14ac:dyDescent="0.2">
      <c r="A219" s="36"/>
      <c r="B219" s="70" t="s">
        <v>90</v>
      </c>
      <c r="C219" s="36">
        <v>-1176323</v>
      </c>
      <c r="D219" s="71"/>
      <c r="E219" s="71"/>
      <c r="F219" s="71"/>
      <c r="G219" s="71"/>
      <c r="H219" s="71"/>
      <c r="I219" s="71"/>
      <c r="J219" s="71"/>
      <c r="K219" s="71"/>
      <c r="L219" s="71"/>
      <c r="M219" s="71"/>
    </row>
    <row r="220" spans="1:13" s="12" customFormat="1" ht="38.25" x14ac:dyDescent="0.2">
      <c r="A220" s="36"/>
      <c r="B220" s="72" t="s">
        <v>186</v>
      </c>
      <c r="C220" s="36">
        <v>-56915</v>
      </c>
      <c r="D220" s="71"/>
      <c r="E220" s="71"/>
      <c r="F220" s="71"/>
      <c r="G220" s="71"/>
      <c r="H220" s="71"/>
      <c r="I220" s="71"/>
      <c r="J220" s="71"/>
      <c r="K220" s="71"/>
      <c r="L220" s="71"/>
      <c r="M220" s="71"/>
    </row>
    <row r="221" spans="1:13" s="12" customFormat="1" ht="25.5" x14ac:dyDescent="0.2">
      <c r="A221" s="36"/>
      <c r="B221" s="72" t="s">
        <v>187</v>
      </c>
      <c r="C221" s="36">
        <v>-346882</v>
      </c>
      <c r="D221" s="71"/>
      <c r="E221" s="71"/>
      <c r="F221" s="71"/>
      <c r="G221" s="71"/>
      <c r="H221" s="71"/>
      <c r="I221" s="71"/>
      <c r="J221" s="71"/>
      <c r="K221" s="71"/>
      <c r="L221" s="71"/>
      <c r="M221" s="71"/>
    </row>
    <row r="222" spans="1:13" s="12" customFormat="1" x14ac:dyDescent="0.2">
      <c r="A222" s="36"/>
      <c r="B222" s="39" t="s">
        <v>112</v>
      </c>
      <c r="C222" s="36">
        <v>-1500000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 s="7" customFormat="1" x14ac:dyDescent="0.2">
      <c r="A223" s="6"/>
      <c r="B223" s="71"/>
      <c r="C223" s="7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s="12" customFormat="1" x14ac:dyDescent="0.2">
      <c r="A224" s="71"/>
      <c r="C224" s="71"/>
      <c r="E224" s="71"/>
      <c r="F224" s="11"/>
      <c r="G224" s="11"/>
      <c r="H224" s="11"/>
      <c r="I224" s="11"/>
      <c r="J224" s="11"/>
      <c r="K224" s="11"/>
      <c r="L224" s="11"/>
      <c r="M224" s="11"/>
    </row>
    <row r="225" spans="1:13" s="7" customFormat="1" ht="12.75" customHeight="1" x14ac:dyDescent="0.2">
      <c r="A225" s="6"/>
      <c r="B225" s="6" t="s">
        <v>245</v>
      </c>
      <c r="C225" s="73"/>
      <c r="D225" s="6"/>
      <c r="E225" s="6"/>
      <c r="F225" s="1" t="s">
        <v>244</v>
      </c>
      <c r="G225" s="1"/>
      <c r="H225" s="1"/>
      <c r="I225" s="1"/>
      <c r="J225" s="1"/>
      <c r="K225" s="1"/>
      <c r="L225" s="1"/>
      <c r="M225" s="1"/>
    </row>
    <row r="226" spans="1:13" s="7" customFormat="1" x14ac:dyDescent="0.2">
      <c r="A226" s="6"/>
      <c r="B226" s="6"/>
      <c r="C226" s="75"/>
      <c r="D226" s="6"/>
      <c r="E226" s="6"/>
      <c r="F226" s="1"/>
      <c r="G226" s="1"/>
      <c r="H226" s="1"/>
      <c r="I226" s="1"/>
      <c r="J226" s="1"/>
      <c r="K226" s="1"/>
      <c r="L226" s="1"/>
      <c r="M226" s="1"/>
    </row>
    <row r="227" spans="1:13" s="7" customFormat="1" x14ac:dyDescent="0.2">
      <c r="A227" s="6"/>
      <c r="B227" s="6"/>
      <c r="C227" s="6"/>
      <c r="D227" s="6"/>
      <c r="E227" s="6"/>
      <c r="F227" s="1"/>
      <c r="G227" s="1"/>
      <c r="H227" s="1"/>
      <c r="I227" s="1"/>
      <c r="J227" s="1"/>
      <c r="K227" s="1"/>
      <c r="L227" s="1"/>
      <c r="M227" s="1"/>
    </row>
    <row r="228" spans="1:13" s="7" customFormat="1" x14ac:dyDescent="0.2">
      <c r="A228" s="6"/>
      <c r="B228" s="6"/>
      <c r="C228" s="6"/>
      <c r="D228" s="6"/>
      <c r="E228" s="6"/>
      <c r="F228" s="1"/>
      <c r="G228" s="1"/>
      <c r="H228" s="1"/>
      <c r="I228" s="1"/>
      <c r="J228" s="1"/>
      <c r="K228" s="1"/>
      <c r="L228" s="1"/>
      <c r="M228" s="1"/>
    </row>
    <row r="229" spans="1:13" s="7" customFormat="1" x14ac:dyDescent="0.2">
      <c r="A229" s="74"/>
      <c r="B229" s="6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s="7" customFormat="1" x14ac:dyDescent="0.2">
      <c r="A230" s="74"/>
      <c r="B230" s="6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s="7" customFormat="1" x14ac:dyDescent="0.2">
      <c r="A231" s="74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s="7" customFormat="1" x14ac:dyDescent="0.2">
      <c r="A232" s="74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s="7" customFormat="1" x14ac:dyDescent="0.2">
      <c r="A233" s="74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s="7" customFormat="1" x14ac:dyDescent="0.2">
      <c r="A234" s="6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s="7" customFormat="1" x14ac:dyDescent="0.2">
      <c r="A235" s="6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s="7" customFormat="1" x14ac:dyDescent="0.2">
      <c r="A236" s="6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s="7" customFormat="1" x14ac:dyDescent="0.2">
      <c r="A237" s="6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s="7" customFormat="1" x14ac:dyDescent="0.2">
      <c r="A238" s="6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s="7" customFormat="1" x14ac:dyDescent="0.2">
      <c r="A239" s="6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s="7" customFormat="1" x14ac:dyDescent="0.2">
      <c r="A240" s="6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s="7" customFormat="1" x14ac:dyDescent="0.2">
      <c r="A241" s="6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s="7" customFormat="1" x14ac:dyDescent="0.2">
      <c r="A242" s="6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s="7" customFormat="1" x14ac:dyDescent="0.2">
      <c r="A243" s="6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s="7" customFormat="1" x14ac:dyDescent="0.2">
      <c r="A244" s="6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s="7" customFormat="1" x14ac:dyDescent="0.2">
      <c r="A245" s="6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s="7" customFormat="1" x14ac:dyDescent="0.2">
      <c r="A246" s="6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s="7" customFormat="1" x14ac:dyDescent="0.2">
      <c r="A247" s="6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s="7" customFormat="1" x14ac:dyDescent="0.2">
      <c r="A248" s="6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s="7" customFormat="1" x14ac:dyDescent="0.2">
      <c r="A249" s="6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s="7" customFormat="1" x14ac:dyDescent="0.2">
      <c r="A250" s="6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s="7" customFormat="1" x14ac:dyDescent="0.2">
      <c r="A251" s="6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s="7" customFormat="1" x14ac:dyDescent="0.2">
      <c r="A252" s="6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s="7" customFormat="1" x14ac:dyDescent="0.2">
      <c r="A253" s="6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s="7" customFormat="1" x14ac:dyDescent="0.2">
      <c r="A254" s="6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s="7" customFormat="1" x14ac:dyDescent="0.2">
      <c r="A255" s="6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s="7" customFormat="1" x14ac:dyDescent="0.2">
      <c r="A256" s="6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s="7" customFormat="1" x14ac:dyDescent="0.2">
      <c r="A257" s="6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7" customFormat="1" x14ac:dyDescent="0.2">
      <c r="A258" s="6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s="7" customFormat="1" x14ac:dyDescent="0.2">
      <c r="A259" s="6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s="7" customFormat="1" x14ac:dyDescent="0.2">
      <c r="A260" s="6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s="7" customFormat="1" x14ac:dyDescent="0.2">
      <c r="A261" s="6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s="7" customFormat="1" x14ac:dyDescent="0.2">
      <c r="A262" s="6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s="7" customFormat="1" x14ac:dyDescent="0.2">
      <c r="A263" s="6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s="7" customFormat="1" x14ac:dyDescent="0.2">
      <c r="A264" s="6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s="7" customFormat="1" x14ac:dyDescent="0.2">
      <c r="A265" s="6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s="7" customFormat="1" x14ac:dyDescent="0.2">
      <c r="A266" s="6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s="7" customFormat="1" x14ac:dyDescent="0.2">
      <c r="A267" s="6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s="7" customFormat="1" x14ac:dyDescent="0.2">
      <c r="A268" s="6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s="7" customFormat="1" x14ac:dyDescent="0.2">
      <c r="A269" s="6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s="7" customFormat="1" x14ac:dyDescent="0.2">
      <c r="A270" s="6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s="7" customFormat="1" x14ac:dyDescent="0.2">
      <c r="A271" s="6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s="7" customFormat="1" x14ac:dyDescent="0.2">
      <c r="A272" s="6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s="7" customFormat="1" x14ac:dyDescent="0.2">
      <c r="A273" s="6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s="7" customFormat="1" x14ac:dyDescent="0.2">
      <c r="A274" s="6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s="7" customFormat="1" x14ac:dyDescent="0.2">
      <c r="A275" s="6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s="7" customFormat="1" x14ac:dyDescent="0.2">
      <c r="A276" s="6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s="7" customFormat="1" x14ac:dyDescent="0.2">
      <c r="A277" s="6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s="7" customFormat="1" x14ac:dyDescent="0.2">
      <c r="A278" s="6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s="7" customFormat="1" x14ac:dyDescent="0.2">
      <c r="A279" s="6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s="7" customFormat="1" x14ac:dyDescent="0.2">
      <c r="A280" s="6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s="7" customFormat="1" x14ac:dyDescent="0.2">
      <c r="A281" s="6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s="7" customFormat="1" x14ac:dyDescent="0.2">
      <c r="A282" s="6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s="7" customFormat="1" x14ac:dyDescent="0.2">
      <c r="A283" s="6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s="7" customFormat="1" x14ac:dyDescent="0.2">
      <c r="A284" s="6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s="7" customFormat="1" x14ac:dyDescent="0.2">
      <c r="A285" s="6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s="7" customFormat="1" x14ac:dyDescent="0.2">
      <c r="A286" s="6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s="7" customFormat="1" x14ac:dyDescent="0.2">
      <c r="A287" s="6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s="7" customFormat="1" x14ac:dyDescent="0.2">
      <c r="A288" s="6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s="7" customFormat="1" x14ac:dyDescent="0.2">
      <c r="A289" s="6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7" customFormat="1" x14ac:dyDescent="0.2">
      <c r="A290" s="6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7" customFormat="1" x14ac:dyDescent="0.2">
      <c r="A291" s="6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7" customFormat="1" x14ac:dyDescent="0.2">
      <c r="A292" s="6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7" customFormat="1" x14ac:dyDescent="0.2">
      <c r="A293" s="6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7" customFormat="1" x14ac:dyDescent="0.2">
      <c r="A294" s="6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7" customFormat="1" x14ac:dyDescent="0.2">
      <c r="A295" s="6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s="7" customFormat="1" x14ac:dyDescent="0.2">
      <c r="A296" s="6"/>
      <c r="B296" s="6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s="7" customFormat="1" x14ac:dyDescent="0.2">
      <c r="A297" s="6"/>
      <c r="B297" s="6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s="7" customFormat="1" x14ac:dyDescent="0.2">
      <c r="A298" s="6"/>
      <c r="B298" s="6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7" customFormat="1" x14ac:dyDescent="0.2">
      <c r="A299" s="6"/>
      <c r="B299" s="6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7" customFormat="1" x14ac:dyDescent="0.2">
      <c r="A300" s="6"/>
      <c r="B300" s="6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s="7" customFormat="1" x14ac:dyDescent="0.2">
      <c r="A301" s="6"/>
      <c r="B301" s="6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2">
      <c r="A302" s="6"/>
      <c r="B302" s="6"/>
      <c r="C302" s="6"/>
    </row>
    <row r="303" spans="1:13" x14ac:dyDescent="0.2">
      <c r="A303" s="6"/>
      <c r="B303" s="6"/>
      <c r="C303" s="6"/>
    </row>
    <row r="304" spans="1:13" x14ac:dyDescent="0.2">
      <c r="A304" s="6"/>
      <c r="B304" s="6"/>
      <c r="C304" s="6"/>
    </row>
    <row r="305" spans="1:3" x14ac:dyDescent="0.2">
      <c r="A305" s="6"/>
      <c r="B305" s="6"/>
      <c r="C305" s="6"/>
    </row>
    <row r="306" spans="1:3" x14ac:dyDescent="0.2">
      <c r="A306" s="6"/>
      <c r="B306" s="6"/>
      <c r="C306" s="6"/>
    </row>
    <row r="307" spans="1:3" x14ac:dyDescent="0.2">
      <c r="A307" s="6"/>
      <c r="B307" s="6"/>
      <c r="C307" s="6"/>
    </row>
    <row r="308" spans="1:3" x14ac:dyDescent="0.2">
      <c r="A308" s="6"/>
      <c r="B308" s="6"/>
      <c r="C308" s="6"/>
    </row>
    <row r="309" spans="1:3" x14ac:dyDescent="0.2">
      <c r="A309" s="6"/>
      <c r="B309" s="6"/>
      <c r="C309" s="6"/>
    </row>
    <row r="310" spans="1:3" x14ac:dyDescent="0.2">
      <c r="A310" s="6"/>
      <c r="B310" s="6"/>
      <c r="C310" s="6"/>
    </row>
    <row r="311" spans="1:3" x14ac:dyDescent="0.2">
      <c r="A311" s="6"/>
      <c r="B311" s="6"/>
      <c r="C311" s="6"/>
    </row>
    <row r="312" spans="1:3" x14ac:dyDescent="0.2">
      <c r="A312" s="6"/>
      <c r="B312" s="6"/>
      <c r="C312" s="6"/>
    </row>
    <row r="313" spans="1:3" x14ac:dyDescent="0.2">
      <c r="A313" s="6"/>
      <c r="B313" s="6"/>
      <c r="C313" s="6"/>
    </row>
    <row r="314" spans="1:3" x14ac:dyDescent="0.2">
      <c r="A314" s="6"/>
      <c r="B314" s="6"/>
      <c r="C314" s="6"/>
    </row>
    <row r="315" spans="1:3" x14ac:dyDescent="0.2">
      <c r="A315" s="6"/>
      <c r="B315" s="6"/>
      <c r="C315" s="6"/>
    </row>
    <row r="316" spans="1:3" x14ac:dyDescent="0.2">
      <c r="A316" s="6"/>
      <c r="B316" s="6"/>
      <c r="C316" s="6"/>
    </row>
    <row r="317" spans="1:3" x14ac:dyDescent="0.2">
      <c r="A317" s="6"/>
      <c r="B317" s="6"/>
      <c r="C317" s="6"/>
    </row>
    <row r="318" spans="1:3" x14ac:dyDescent="0.2">
      <c r="A318" s="6"/>
      <c r="B318" s="6"/>
      <c r="C318" s="6"/>
    </row>
    <row r="319" spans="1:3" x14ac:dyDescent="0.2">
      <c r="A319" s="6"/>
      <c r="B319" s="6"/>
      <c r="C319" s="6"/>
    </row>
    <row r="320" spans="1:3" x14ac:dyDescent="0.2">
      <c r="A320" s="6"/>
      <c r="B320" s="6"/>
      <c r="C320" s="6"/>
    </row>
    <row r="321" spans="1:3" x14ac:dyDescent="0.2">
      <c r="A321" s="6"/>
      <c r="B321" s="6"/>
      <c r="C321" s="6"/>
    </row>
    <row r="322" spans="1:3" x14ac:dyDescent="0.2">
      <c r="A322" s="6"/>
      <c r="B322" s="6"/>
      <c r="C322" s="6"/>
    </row>
    <row r="323" spans="1:3" x14ac:dyDescent="0.2">
      <c r="A323" s="6"/>
      <c r="B323" s="6"/>
      <c r="C323" s="6"/>
    </row>
    <row r="324" spans="1:3" x14ac:dyDescent="0.2">
      <c r="A324" s="6"/>
      <c r="B324" s="6"/>
      <c r="C324" s="6"/>
    </row>
    <row r="325" spans="1:3" x14ac:dyDescent="0.2">
      <c r="A325" s="6"/>
      <c r="B325" s="6"/>
      <c r="C325" s="6"/>
    </row>
    <row r="326" spans="1:3" x14ac:dyDescent="0.2">
      <c r="A326" s="6"/>
      <c r="B326" s="6"/>
      <c r="C326" s="6"/>
    </row>
    <row r="327" spans="1:3" x14ac:dyDescent="0.2">
      <c r="A327" s="6"/>
      <c r="B327" s="6"/>
      <c r="C327" s="6"/>
    </row>
    <row r="328" spans="1:3" x14ac:dyDescent="0.2">
      <c r="A328" s="6"/>
      <c r="B328" s="6"/>
      <c r="C328" s="6"/>
    </row>
    <row r="329" spans="1:3" x14ac:dyDescent="0.2">
      <c r="A329" s="6"/>
      <c r="B329" s="6"/>
      <c r="C329" s="6"/>
    </row>
    <row r="330" spans="1:3" x14ac:dyDescent="0.2">
      <c r="A330" s="6"/>
      <c r="B330" s="6"/>
      <c r="C330" s="6"/>
    </row>
    <row r="331" spans="1:3" x14ac:dyDescent="0.2">
      <c r="A331" s="6"/>
      <c r="B331" s="6"/>
      <c r="C331" s="6"/>
    </row>
    <row r="332" spans="1:3" x14ac:dyDescent="0.2">
      <c r="A332" s="6"/>
      <c r="B332" s="6"/>
      <c r="C332" s="6"/>
    </row>
    <row r="333" spans="1:3" x14ac:dyDescent="0.2">
      <c r="A333" s="6"/>
      <c r="B333" s="6"/>
      <c r="C333" s="6"/>
    </row>
    <row r="334" spans="1:3" x14ac:dyDescent="0.2">
      <c r="A334" s="6"/>
      <c r="B334" s="6"/>
      <c r="C334" s="6"/>
    </row>
    <row r="335" spans="1:3" x14ac:dyDescent="0.2">
      <c r="A335" s="6"/>
      <c r="B335" s="6"/>
      <c r="C335" s="6"/>
    </row>
    <row r="336" spans="1:3" x14ac:dyDescent="0.2">
      <c r="A336" s="6"/>
      <c r="B336" s="6"/>
      <c r="C336" s="6"/>
    </row>
    <row r="337" spans="1:3" x14ac:dyDescent="0.2">
      <c r="A337" s="6"/>
      <c r="B337" s="6"/>
      <c r="C337" s="6"/>
    </row>
    <row r="338" spans="1:3" x14ac:dyDescent="0.2">
      <c r="A338" s="6"/>
      <c r="B338" s="6"/>
      <c r="C338" s="6"/>
    </row>
    <row r="339" spans="1:3" x14ac:dyDescent="0.2">
      <c r="A339" s="6"/>
      <c r="B339" s="6"/>
      <c r="C339" s="6"/>
    </row>
    <row r="340" spans="1:3" x14ac:dyDescent="0.2">
      <c r="A340" s="6"/>
      <c r="B340" s="6"/>
      <c r="C340" s="6"/>
    </row>
    <row r="341" spans="1:3" x14ac:dyDescent="0.2">
      <c r="A341" s="6"/>
      <c r="B341" s="6"/>
      <c r="C341" s="6"/>
    </row>
    <row r="342" spans="1:3" x14ac:dyDescent="0.2">
      <c r="A342" s="6"/>
      <c r="B342" s="6"/>
      <c r="C342" s="6"/>
    </row>
    <row r="343" spans="1:3" x14ac:dyDescent="0.2">
      <c r="A343" s="6"/>
      <c r="B343" s="6"/>
      <c r="C343" s="6"/>
    </row>
    <row r="344" spans="1:3" x14ac:dyDescent="0.2">
      <c r="A344" s="6"/>
      <c r="B344" s="6"/>
      <c r="C344" s="6"/>
    </row>
    <row r="345" spans="1:3" x14ac:dyDescent="0.2">
      <c r="A345" s="6"/>
      <c r="B345" s="6"/>
      <c r="C345" s="6"/>
    </row>
    <row r="346" spans="1:3" x14ac:dyDescent="0.2">
      <c r="A346" s="6"/>
      <c r="B346" s="6"/>
      <c r="C346" s="6"/>
    </row>
    <row r="347" spans="1:3" x14ac:dyDescent="0.2">
      <c r="A347" s="6"/>
      <c r="B347" s="6"/>
      <c r="C347" s="6"/>
    </row>
    <row r="348" spans="1:3" x14ac:dyDescent="0.2">
      <c r="A348" s="6"/>
      <c r="B348" s="6"/>
      <c r="C348" s="6"/>
    </row>
    <row r="349" spans="1:3" x14ac:dyDescent="0.2">
      <c r="A349" s="6"/>
      <c r="B349" s="6"/>
      <c r="C349" s="6"/>
    </row>
    <row r="350" spans="1:3" x14ac:dyDescent="0.2">
      <c r="A350" s="6"/>
      <c r="B350" s="6"/>
      <c r="C350" s="6"/>
    </row>
    <row r="351" spans="1:3" x14ac:dyDescent="0.2">
      <c r="A351" s="6"/>
      <c r="B351" s="6"/>
      <c r="C351" s="6"/>
    </row>
    <row r="352" spans="1:3" x14ac:dyDescent="0.2">
      <c r="A352" s="6"/>
      <c r="B352" s="6"/>
      <c r="C352" s="6"/>
    </row>
    <row r="353" spans="1:3" x14ac:dyDescent="0.2">
      <c r="A353" s="6"/>
      <c r="B353" s="6"/>
      <c r="C353" s="6"/>
    </row>
    <row r="354" spans="1:3" x14ac:dyDescent="0.2">
      <c r="A354" s="6"/>
      <c r="B354" s="6"/>
      <c r="C354" s="6"/>
    </row>
    <row r="355" spans="1:3" x14ac:dyDescent="0.2">
      <c r="A355" s="6"/>
      <c r="B355" s="6"/>
      <c r="C355" s="6"/>
    </row>
    <row r="356" spans="1:3" x14ac:dyDescent="0.2">
      <c r="A356" s="6"/>
      <c r="B356" s="6"/>
      <c r="C356" s="6"/>
    </row>
    <row r="357" spans="1:3" x14ac:dyDescent="0.2">
      <c r="A357" s="6"/>
      <c r="B357" s="6"/>
      <c r="C357" s="6"/>
    </row>
    <row r="358" spans="1:3" x14ac:dyDescent="0.2">
      <c r="A358" s="6"/>
      <c r="B358" s="6"/>
      <c r="C358" s="6"/>
    </row>
    <row r="359" spans="1:3" x14ac:dyDescent="0.2">
      <c r="A359" s="6"/>
      <c r="B359" s="6"/>
      <c r="C359" s="6"/>
    </row>
    <row r="360" spans="1:3" x14ac:dyDescent="0.2">
      <c r="A360" s="6"/>
      <c r="B360" s="6"/>
      <c r="C360" s="6"/>
    </row>
    <row r="361" spans="1:3" x14ac:dyDescent="0.2">
      <c r="A361" s="6"/>
      <c r="B361" s="6"/>
      <c r="C361" s="6"/>
    </row>
    <row r="362" spans="1:3" x14ac:dyDescent="0.2">
      <c r="A362" s="6"/>
      <c r="B362" s="6"/>
      <c r="C362" s="6"/>
    </row>
    <row r="363" spans="1:3" x14ac:dyDescent="0.2">
      <c r="A363" s="6"/>
      <c r="B363" s="6"/>
      <c r="C363" s="6"/>
    </row>
    <row r="364" spans="1:3" x14ac:dyDescent="0.2">
      <c r="A364" s="6"/>
      <c r="B364" s="6"/>
      <c r="C364" s="6"/>
    </row>
    <row r="365" spans="1:3" x14ac:dyDescent="0.2">
      <c r="A365" s="6"/>
      <c r="B365" s="6"/>
      <c r="C365" s="6"/>
    </row>
    <row r="366" spans="1:3" x14ac:dyDescent="0.2">
      <c r="A366" s="6"/>
      <c r="B366" s="6"/>
      <c r="C366" s="6"/>
    </row>
    <row r="367" spans="1:3" x14ac:dyDescent="0.2">
      <c r="A367" s="6"/>
      <c r="B367" s="6"/>
      <c r="C367" s="6"/>
    </row>
    <row r="368" spans="1:3" x14ac:dyDescent="0.2">
      <c r="A368" s="6"/>
      <c r="B368" s="6"/>
      <c r="C368" s="6"/>
    </row>
    <row r="369" spans="1:3" x14ac:dyDescent="0.2">
      <c r="A369" s="6"/>
      <c r="B369" s="6"/>
      <c r="C369" s="6"/>
    </row>
    <row r="370" spans="1:3" x14ac:dyDescent="0.2">
      <c r="A370" s="6"/>
      <c r="B370" s="6"/>
      <c r="C370" s="6"/>
    </row>
    <row r="371" spans="1:3" x14ac:dyDescent="0.2">
      <c r="A371" s="6"/>
      <c r="B371" s="6"/>
      <c r="C371" s="6"/>
    </row>
    <row r="372" spans="1:3" x14ac:dyDescent="0.2">
      <c r="A372" s="6"/>
      <c r="B372" s="6"/>
      <c r="C372" s="6"/>
    </row>
    <row r="373" spans="1:3" x14ac:dyDescent="0.2">
      <c r="A373" s="6"/>
      <c r="B373" s="6"/>
      <c r="C373" s="6"/>
    </row>
    <row r="374" spans="1:3" x14ac:dyDescent="0.2">
      <c r="A374" s="6"/>
      <c r="B374" s="6"/>
      <c r="C374" s="6"/>
    </row>
    <row r="375" spans="1:3" x14ac:dyDescent="0.2">
      <c r="A375" s="6"/>
      <c r="B375" s="6"/>
      <c r="C375" s="6"/>
    </row>
    <row r="376" spans="1:3" x14ac:dyDescent="0.2">
      <c r="A376" s="6"/>
      <c r="B376" s="6"/>
      <c r="C376" s="6"/>
    </row>
    <row r="377" spans="1:3" x14ac:dyDescent="0.2">
      <c r="A377" s="6"/>
      <c r="B377" s="6"/>
      <c r="C377" s="6"/>
    </row>
    <row r="378" spans="1:3" x14ac:dyDescent="0.2">
      <c r="A378" s="6"/>
      <c r="B378" s="6"/>
      <c r="C378" s="6"/>
    </row>
    <row r="379" spans="1:3" x14ac:dyDescent="0.2">
      <c r="A379" s="6"/>
      <c r="B379" s="6"/>
      <c r="C379" s="6"/>
    </row>
    <row r="380" spans="1:3" x14ac:dyDescent="0.2">
      <c r="A380" s="6"/>
      <c r="B380" s="6"/>
      <c r="C380" s="6"/>
    </row>
    <row r="381" spans="1:3" x14ac:dyDescent="0.2">
      <c r="A381" s="6"/>
      <c r="B381" s="6"/>
      <c r="C381" s="6"/>
    </row>
    <row r="382" spans="1:3" x14ac:dyDescent="0.2">
      <c r="A382" s="6"/>
      <c r="B382" s="6"/>
      <c r="C382" s="6"/>
    </row>
    <row r="383" spans="1:3" x14ac:dyDescent="0.2">
      <c r="A383" s="6"/>
      <c r="B383" s="6"/>
      <c r="C383" s="6"/>
    </row>
    <row r="384" spans="1:3" x14ac:dyDescent="0.2">
      <c r="A384" s="6"/>
      <c r="B384" s="6"/>
      <c r="C384" s="6"/>
    </row>
    <row r="385" spans="1:3" x14ac:dyDescent="0.2">
      <c r="A385" s="6"/>
      <c r="B385" s="6"/>
      <c r="C385" s="6"/>
    </row>
    <row r="386" spans="1:3" x14ac:dyDescent="0.2">
      <c r="A386" s="6"/>
      <c r="B386" s="6"/>
      <c r="C386" s="6"/>
    </row>
    <row r="387" spans="1:3" x14ac:dyDescent="0.2">
      <c r="A387" s="6"/>
      <c r="B387" s="6"/>
      <c r="C387" s="6"/>
    </row>
    <row r="388" spans="1:3" x14ac:dyDescent="0.2">
      <c r="A388" s="6"/>
      <c r="B388" s="6"/>
      <c r="C388" s="6"/>
    </row>
    <row r="389" spans="1:3" x14ac:dyDescent="0.2">
      <c r="A389" s="6"/>
      <c r="B389" s="6"/>
      <c r="C389" s="6"/>
    </row>
    <row r="390" spans="1:3" x14ac:dyDescent="0.2">
      <c r="A390" s="6"/>
      <c r="B390" s="6"/>
      <c r="C390" s="6"/>
    </row>
    <row r="391" spans="1:3" x14ac:dyDescent="0.2">
      <c r="A391" s="6"/>
      <c r="B391" s="6"/>
      <c r="C391" s="6"/>
    </row>
    <row r="392" spans="1:3" x14ac:dyDescent="0.2">
      <c r="A392" s="6"/>
      <c r="B392" s="6"/>
      <c r="C392" s="6"/>
    </row>
    <row r="393" spans="1:3" x14ac:dyDescent="0.2">
      <c r="A393" s="6"/>
      <c r="B393" s="6"/>
      <c r="C393" s="6"/>
    </row>
    <row r="394" spans="1:3" x14ac:dyDescent="0.2">
      <c r="A394" s="6"/>
      <c r="B394" s="6"/>
      <c r="C394" s="6"/>
    </row>
    <row r="395" spans="1:3" x14ac:dyDescent="0.2">
      <c r="A395" s="6"/>
      <c r="B395" s="6"/>
      <c r="C395" s="6"/>
    </row>
    <row r="396" spans="1:3" x14ac:dyDescent="0.2">
      <c r="A396" s="6"/>
      <c r="B396" s="6"/>
      <c r="C396" s="6"/>
    </row>
    <row r="397" spans="1:3" x14ac:dyDescent="0.2">
      <c r="A397" s="6"/>
      <c r="B397" s="6"/>
      <c r="C397" s="6"/>
    </row>
    <row r="398" spans="1:3" x14ac:dyDescent="0.2">
      <c r="A398" s="6"/>
      <c r="B398" s="6"/>
      <c r="C398" s="6"/>
    </row>
    <row r="399" spans="1:3" x14ac:dyDescent="0.2">
      <c r="A399" s="6"/>
      <c r="B399" s="6"/>
      <c r="C399" s="6"/>
    </row>
    <row r="400" spans="1:3" x14ac:dyDescent="0.2">
      <c r="A400" s="6"/>
      <c r="B400" s="6"/>
      <c r="C400" s="6"/>
    </row>
    <row r="401" spans="1:3" x14ac:dyDescent="0.2">
      <c r="A401" s="6"/>
      <c r="B401" s="6"/>
      <c r="C401" s="6"/>
    </row>
    <row r="402" spans="1:3" x14ac:dyDescent="0.2">
      <c r="A402" s="6"/>
      <c r="B402" s="6"/>
      <c r="C402" s="6"/>
    </row>
    <row r="403" spans="1:3" x14ac:dyDescent="0.2">
      <c r="A403" s="6"/>
      <c r="B403" s="6"/>
      <c r="C403" s="6"/>
    </row>
    <row r="404" spans="1:3" x14ac:dyDescent="0.2">
      <c r="A404" s="6"/>
      <c r="B404" s="6"/>
      <c r="C404" s="6"/>
    </row>
    <row r="405" spans="1:3" x14ac:dyDescent="0.2">
      <c r="A405" s="6"/>
      <c r="B405" s="6"/>
      <c r="C405" s="6"/>
    </row>
    <row r="406" spans="1:3" x14ac:dyDescent="0.2">
      <c r="A406" s="6"/>
      <c r="B406" s="6"/>
      <c r="C406" s="6"/>
    </row>
    <row r="407" spans="1:3" x14ac:dyDescent="0.2">
      <c r="A407" s="6"/>
      <c r="B407" s="6"/>
      <c r="C407" s="6"/>
    </row>
    <row r="408" spans="1:3" x14ac:dyDescent="0.2">
      <c r="A408" s="6"/>
      <c r="B408" s="6"/>
      <c r="C408" s="6"/>
    </row>
    <row r="409" spans="1:3" x14ac:dyDescent="0.2">
      <c r="A409" s="6"/>
      <c r="B409" s="6"/>
      <c r="C409" s="6"/>
    </row>
    <row r="410" spans="1:3" x14ac:dyDescent="0.2">
      <c r="A410" s="6"/>
      <c r="B410" s="6"/>
      <c r="C410" s="6"/>
    </row>
    <row r="411" spans="1:3" x14ac:dyDescent="0.2">
      <c r="A411" s="6"/>
      <c r="B411" s="6"/>
      <c r="C411" s="6"/>
    </row>
    <row r="412" spans="1:3" x14ac:dyDescent="0.2">
      <c r="A412" s="6"/>
      <c r="B412" s="6"/>
      <c r="C412" s="6"/>
    </row>
    <row r="413" spans="1:3" x14ac:dyDescent="0.2">
      <c r="A413" s="6"/>
      <c r="B413" s="6"/>
      <c r="C413" s="6"/>
    </row>
    <row r="414" spans="1:3" x14ac:dyDescent="0.2">
      <c r="A414" s="6"/>
      <c r="B414" s="6"/>
      <c r="C414" s="6"/>
    </row>
    <row r="415" spans="1:3" x14ac:dyDescent="0.2">
      <c r="A415" s="6"/>
      <c r="B415" s="6"/>
      <c r="C415" s="6"/>
    </row>
    <row r="416" spans="1:3" x14ac:dyDescent="0.2">
      <c r="A416" s="6"/>
      <c r="B416" s="6"/>
      <c r="C416" s="6"/>
    </row>
    <row r="417" spans="1:3" x14ac:dyDescent="0.2">
      <c r="A417" s="6"/>
      <c r="B417" s="6"/>
      <c r="C417" s="6"/>
    </row>
    <row r="418" spans="1:3" x14ac:dyDescent="0.2">
      <c r="A418" s="6"/>
      <c r="B418" s="6"/>
      <c r="C418" s="6"/>
    </row>
    <row r="419" spans="1:3" x14ac:dyDescent="0.2">
      <c r="A419" s="6"/>
      <c r="B419" s="6"/>
      <c r="C419" s="6"/>
    </row>
    <row r="420" spans="1:3" x14ac:dyDescent="0.2">
      <c r="A420" s="6"/>
      <c r="B420" s="6"/>
      <c r="C420" s="6"/>
    </row>
    <row r="421" spans="1:3" x14ac:dyDescent="0.2">
      <c r="A421" s="6"/>
      <c r="B421" s="6"/>
      <c r="C421" s="6"/>
    </row>
    <row r="422" spans="1:3" x14ac:dyDescent="0.2">
      <c r="A422" s="6"/>
      <c r="B422" s="6"/>
      <c r="C422" s="6"/>
    </row>
    <row r="423" spans="1:3" x14ac:dyDescent="0.2">
      <c r="A423" s="6"/>
      <c r="B423" s="6"/>
      <c r="C423" s="6"/>
    </row>
    <row r="424" spans="1:3" x14ac:dyDescent="0.2">
      <c r="A424" s="6"/>
      <c r="B424" s="6"/>
      <c r="C424" s="6"/>
    </row>
    <row r="425" spans="1:3" x14ac:dyDescent="0.2">
      <c r="A425" s="6"/>
      <c r="B425" s="6"/>
      <c r="C425" s="6"/>
    </row>
    <row r="426" spans="1:3" x14ac:dyDescent="0.2">
      <c r="A426" s="6"/>
      <c r="B426" s="6"/>
      <c r="C426" s="6"/>
    </row>
    <row r="427" spans="1:3" x14ac:dyDescent="0.2">
      <c r="A427" s="6"/>
      <c r="B427" s="6"/>
      <c r="C427" s="6"/>
    </row>
    <row r="428" spans="1:3" x14ac:dyDescent="0.2">
      <c r="A428" s="6"/>
      <c r="B428" s="6"/>
      <c r="C428" s="6"/>
    </row>
    <row r="429" spans="1:3" x14ac:dyDescent="0.2">
      <c r="A429" s="6"/>
      <c r="B429" s="6"/>
      <c r="C429" s="6"/>
    </row>
    <row r="430" spans="1:3" x14ac:dyDescent="0.2">
      <c r="A430" s="6"/>
      <c r="B430" s="6"/>
      <c r="C430" s="6"/>
    </row>
    <row r="431" spans="1:3" x14ac:dyDescent="0.2">
      <c r="A431" s="6"/>
      <c r="B431" s="6"/>
      <c r="C431" s="6"/>
    </row>
    <row r="432" spans="1:3" x14ac:dyDescent="0.2">
      <c r="A432" s="6"/>
      <c r="B432" s="6"/>
      <c r="C432" s="6"/>
    </row>
    <row r="433" spans="1:3" x14ac:dyDescent="0.2">
      <c r="A433" s="6"/>
      <c r="B433" s="6"/>
      <c r="C433" s="6"/>
    </row>
    <row r="434" spans="1:3" x14ac:dyDescent="0.2">
      <c r="A434" s="6"/>
      <c r="B434" s="6"/>
      <c r="C434" s="6"/>
    </row>
    <row r="435" spans="1:3" x14ac:dyDescent="0.2">
      <c r="A435" s="6"/>
      <c r="B435" s="6"/>
      <c r="C435" s="6"/>
    </row>
    <row r="436" spans="1:3" x14ac:dyDescent="0.2">
      <c r="A436" s="6"/>
      <c r="B436" s="6"/>
      <c r="C436" s="6"/>
    </row>
    <row r="437" spans="1:3" x14ac:dyDescent="0.2">
      <c r="A437" s="6"/>
      <c r="B437" s="6"/>
      <c r="C437" s="6"/>
    </row>
    <row r="438" spans="1:3" x14ac:dyDescent="0.2">
      <c r="A438" s="6"/>
      <c r="B438" s="6"/>
      <c r="C438" s="6"/>
    </row>
    <row r="439" spans="1:3" x14ac:dyDescent="0.2">
      <c r="A439" s="6"/>
      <c r="B439" s="6"/>
      <c r="C439" s="6"/>
    </row>
    <row r="440" spans="1:3" x14ac:dyDescent="0.2">
      <c r="A440" s="6"/>
      <c r="B440" s="6"/>
      <c r="C440" s="6"/>
    </row>
    <row r="441" spans="1:3" x14ac:dyDescent="0.2">
      <c r="A441" s="6"/>
      <c r="B441" s="6"/>
      <c r="C441" s="6"/>
    </row>
    <row r="442" spans="1:3" x14ac:dyDescent="0.2">
      <c r="A442" s="6"/>
      <c r="B442" s="6"/>
      <c r="C442" s="6"/>
    </row>
    <row r="443" spans="1:3" x14ac:dyDescent="0.2">
      <c r="A443" s="6"/>
      <c r="B443" s="6"/>
      <c r="C443" s="6"/>
    </row>
    <row r="444" spans="1:3" x14ac:dyDescent="0.2">
      <c r="A444" s="6"/>
      <c r="B444" s="6"/>
      <c r="C444" s="6"/>
    </row>
    <row r="445" spans="1:3" x14ac:dyDescent="0.2">
      <c r="A445" s="6"/>
      <c r="B445" s="6"/>
      <c r="C445" s="6"/>
    </row>
    <row r="446" spans="1:3" x14ac:dyDescent="0.2">
      <c r="A446" s="6"/>
      <c r="B446" s="6"/>
      <c r="C446" s="6"/>
    </row>
    <row r="447" spans="1:3" x14ac:dyDescent="0.2">
      <c r="A447" s="6"/>
      <c r="B447" s="6"/>
      <c r="C447" s="6"/>
    </row>
    <row r="448" spans="1:3" x14ac:dyDescent="0.2">
      <c r="A448" s="6"/>
      <c r="B448" s="6"/>
      <c r="C448" s="6"/>
    </row>
    <row r="449" spans="1:3" x14ac:dyDescent="0.2">
      <c r="A449" s="6"/>
      <c r="B449" s="6"/>
      <c r="C449" s="6"/>
    </row>
    <row r="450" spans="1:3" x14ac:dyDescent="0.2">
      <c r="A450" s="6"/>
      <c r="B450" s="6"/>
      <c r="C450" s="6"/>
    </row>
    <row r="451" spans="1:3" x14ac:dyDescent="0.2">
      <c r="A451" s="6"/>
      <c r="B451" s="6"/>
      <c r="C451" s="6"/>
    </row>
    <row r="452" spans="1:3" x14ac:dyDescent="0.2">
      <c r="A452" s="6"/>
      <c r="B452" s="6"/>
      <c r="C452" s="6"/>
    </row>
    <row r="453" spans="1:3" x14ac:dyDescent="0.2">
      <c r="A453" s="6"/>
      <c r="B453" s="6"/>
      <c r="C453" s="6"/>
    </row>
    <row r="454" spans="1:3" x14ac:dyDescent="0.2">
      <c r="A454" s="6"/>
      <c r="B454" s="6"/>
      <c r="C454" s="6"/>
    </row>
    <row r="455" spans="1:3" x14ac:dyDescent="0.2">
      <c r="A455" s="6"/>
      <c r="B455" s="6"/>
      <c r="C455" s="6"/>
    </row>
    <row r="456" spans="1:3" x14ac:dyDescent="0.2">
      <c r="A456" s="6"/>
      <c r="B456" s="6"/>
      <c r="C456" s="6"/>
    </row>
    <row r="457" spans="1:3" x14ac:dyDescent="0.2">
      <c r="A457" s="6"/>
      <c r="B457" s="6"/>
      <c r="C457" s="6"/>
    </row>
    <row r="458" spans="1:3" x14ac:dyDescent="0.2">
      <c r="A458" s="6"/>
      <c r="B458" s="6"/>
      <c r="C458" s="6"/>
    </row>
    <row r="459" spans="1:3" x14ac:dyDescent="0.2">
      <c r="A459" s="6"/>
      <c r="B459" s="6"/>
      <c r="C459" s="6"/>
    </row>
    <row r="460" spans="1:3" x14ac:dyDescent="0.2">
      <c r="A460" s="6"/>
      <c r="B460" s="6"/>
      <c r="C460" s="6"/>
    </row>
    <row r="461" spans="1:3" x14ac:dyDescent="0.2">
      <c r="A461" s="6"/>
      <c r="B461" s="6"/>
      <c r="C461" s="6"/>
    </row>
    <row r="462" spans="1:3" x14ac:dyDescent="0.2">
      <c r="A462" s="6"/>
      <c r="B462" s="6"/>
      <c r="C462" s="6"/>
    </row>
    <row r="463" spans="1:3" x14ac:dyDescent="0.2">
      <c r="A463" s="6"/>
      <c r="B463" s="6"/>
      <c r="C463" s="6"/>
    </row>
    <row r="464" spans="1:3" x14ac:dyDescent="0.2">
      <c r="A464" s="6"/>
      <c r="B464" s="6"/>
      <c r="C464" s="6"/>
    </row>
    <row r="465" spans="1:3" x14ac:dyDescent="0.2">
      <c r="A465" s="6"/>
      <c r="B465" s="6"/>
      <c r="C465" s="6"/>
    </row>
    <row r="466" spans="1:3" x14ac:dyDescent="0.2">
      <c r="A466" s="6"/>
      <c r="B466" s="6"/>
      <c r="C466" s="6"/>
    </row>
    <row r="467" spans="1:3" x14ac:dyDescent="0.2">
      <c r="A467" s="6"/>
      <c r="B467" s="6"/>
      <c r="C467" s="6"/>
    </row>
    <row r="468" spans="1:3" x14ac:dyDescent="0.2">
      <c r="A468" s="6"/>
      <c r="B468" s="6"/>
      <c r="C468" s="6"/>
    </row>
    <row r="469" spans="1:3" x14ac:dyDescent="0.2">
      <c r="A469" s="6"/>
      <c r="B469" s="6"/>
      <c r="C469" s="6"/>
    </row>
    <row r="470" spans="1:3" x14ac:dyDescent="0.2">
      <c r="A470" s="6"/>
      <c r="B470" s="6"/>
      <c r="C470" s="6"/>
    </row>
    <row r="471" spans="1:3" x14ac:dyDescent="0.2">
      <c r="A471" s="6"/>
      <c r="B471" s="6"/>
      <c r="C471" s="6"/>
    </row>
    <row r="472" spans="1:3" x14ac:dyDescent="0.2">
      <c r="A472" s="6"/>
      <c r="B472" s="6"/>
      <c r="C472" s="6"/>
    </row>
    <row r="473" spans="1:3" x14ac:dyDescent="0.2">
      <c r="A473" s="6"/>
      <c r="B473" s="6"/>
      <c r="C473" s="6"/>
    </row>
    <row r="474" spans="1:3" x14ac:dyDescent="0.2">
      <c r="A474" s="6"/>
      <c r="B474" s="6"/>
      <c r="C474" s="6"/>
    </row>
    <row r="475" spans="1:3" x14ac:dyDescent="0.2">
      <c r="A475" s="6"/>
      <c r="B475" s="6"/>
      <c r="C475" s="6"/>
    </row>
    <row r="476" spans="1:3" x14ac:dyDescent="0.2">
      <c r="A476" s="6"/>
      <c r="B476" s="6"/>
      <c r="C476" s="6"/>
    </row>
    <row r="477" spans="1:3" x14ac:dyDescent="0.2">
      <c r="A477" s="6"/>
      <c r="B477" s="6"/>
      <c r="C477" s="6"/>
    </row>
    <row r="478" spans="1:3" x14ac:dyDescent="0.2">
      <c r="A478" s="6"/>
      <c r="B478" s="6"/>
      <c r="C478" s="6"/>
    </row>
    <row r="479" spans="1:3" x14ac:dyDescent="0.2">
      <c r="A479" s="6"/>
      <c r="B479" s="6"/>
      <c r="C479" s="6"/>
    </row>
    <row r="480" spans="1:3" x14ac:dyDescent="0.2">
      <c r="A480" s="6"/>
      <c r="B480" s="6"/>
      <c r="C480" s="6"/>
    </row>
    <row r="481" spans="1:3" x14ac:dyDescent="0.2">
      <c r="A481" s="6"/>
      <c r="B481" s="6"/>
      <c r="C481" s="6"/>
    </row>
    <row r="482" spans="1:3" x14ac:dyDescent="0.2">
      <c r="A482" s="6"/>
      <c r="B482" s="6"/>
      <c r="C482" s="6"/>
    </row>
    <row r="483" spans="1:3" x14ac:dyDescent="0.2">
      <c r="A483" s="6"/>
      <c r="B483" s="6"/>
      <c r="C483" s="6"/>
    </row>
    <row r="484" spans="1:3" x14ac:dyDescent="0.2">
      <c r="A484" s="6"/>
      <c r="B484" s="6"/>
      <c r="C484" s="6"/>
    </row>
    <row r="485" spans="1:3" x14ac:dyDescent="0.2">
      <c r="A485" s="6"/>
      <c r="B485" s="6"/>
      <c r="C485" s="6"/>
    </row>
    <row r="486" spans="1:3" x14ac:dyDescent="0.2">
      <c r="A486" s="6"/>
      <c r="B486" s="6"/>
      <c r="C486" s="6"/>
    </row>
    <row r="487" spans="1:3" x14ac:dyDescent="0.2">
      <c r="A487" s="6"/>
      <c r="B487" s="6"/>
      <c r="C487" s="6"/>
    </row>
    <row r="488" spans="1:3" x14ac:dyDescent="0.2">
      <c r="A488" s="6"/>
      <c r="B488" s="6"/>
      <c r="C488" s="6"/>
    </row>
    <row r="489" spans="1:3" x14ac:dyDescent="0.2">
      <c r="A489" s="6"/>
      <c r="B489" s="6"/>
      <c r="C489" s="6"/>
    </row>
    <row r="490" spans="1:3" x14ac:dyDescent="0.2">
      <c r="A490" s="6"/>
      <c r="B490" s="6"/>
      <c r="C490" s="6"/>
    </row>
    <row r="491" spans="1:3" x14ac:dyDescent="0.2">
      <c r="A491" s="6"/>
      <c r="B491" s="6"/>
      <c r="C491" s="6"/>
    </row>
    <row r="492" spans="1:3" x14ac:dyDescent="0.2">
      <c r="A492" s="6"/>
      <c r="B492" s="6"/>
      <c r="C492" s="6"/>
    </row>
    <row r="493" spans="1:3" x14ac:dyDescent="0.2">
      <c r="A493" s="6"/>
      <c r="B493" s="6"/>
      <c r="C493" s="6"/>
    </row>
    <row r="494" spans="1:3" x14ac:dyDescent="0.2">
      <c r="A494" s="6"/>
      <c r="B494" s="6"/>
      <c r="C494" s="6"/>
    </row>
    <row r="495" spans="1:3" x14ac:dyDescent="0.2">
      <c r="A495" s="6"/>
      <c r="B495" s="6"/>
      <c r="C495" s="6"/>
    </row>
    <row r="496" spans="1:3" x14ac:dyDescent="0.2">
      <c r="A496" s="6"/>
      <c r="B496" s="6"/>
      <c r="C496" s="6"/>
    </row>
    <row r="497" spans="1:3" x14ac:dyDescent="0.2">
      <c r="A497" s="6"/>
      <c r="B497" s="6"/>
      <c r="C497" s="6"/>
    </row>
    <row r="498" spans="1:3" x14ac:dyDescent="0.2">
      <c r="A498" s="6"/>
      <c r="B498" s="6"/>
      <c r="C498" s="6"/>
    </row>
    <row r="499" spans="1:3" x14ac:dyDescent="0.2">
      <c r="A499" s="6"/>
      <c r="B499" s="6"/>
      <c r="C499" s="6"/>
    </row>
    <row r="500" spans="1:3" x14ac:dyDescent="0.2">
      <c r="A500" s="6"/>
      <c r="B500" s="6"/>
      <c r="C500" s="6"/>
    </row>
    <row r="501" spans="1:3" x14ac:dyDescent="0.2">
      <c r="A501" s="6"/>
      <c r="B501" s="6"/>
      <c r="C501" s="6"/>
    </row>
    <row r="502" spans="1:3" x14ac:dyDescent="0.2">
      <c r="A502" s="6"/>
      <c r="B502" s="6"/>
      <c r="C502" s="6"/>
    </row>
    <row r="503" spans="1:3" x14ac:dyDescent="0.2">
      <c r="A503" s="6"/>
      <c r="B503" s="6"/>
      <c r="C503" s="6"/>
    </row>
    <row r="504" spans="1:3" x14ac:dyDescent="0.2">
      <c r="A504" s="6"/>
      <c r="B504" s="6"/>
      <c r="C504" s="6"/>
    </row>
    <row r="505" spans="1:3" x14ac:dyDescent="0.2">
      <c r="A505" s="6"/>
      <c r="B505" s="6"/>
      <c r="C505" s="6"/>
    </row>
    <row r="506" spans="1:3" x14ac:dyDescent="0.2">
      <c r="A506" s="6"/>
      <c r="B506" s="6"/>
      <c r="C506" s="6"/>
    </row>
    <row r="507" spans="1:3" x14ac:dyDescent="0.2">
      <c r="A507" s="6"/>
      <c r="B507" s="6"/>
      <c r="C507" s="6"/>
    </row>
    <row r="508" spans="1:3" x14ac:dyDescent="0.2">
      <c r="A508" s="6"/>
      <c r="B508" s="6"/>
      <c r="C508" s="6"/>
    </row>
    <row r="509" spans="1:3" x14ac:dyDescent="0.2">
      <c r="A509" s="6"/>
      <c r="B509" s="6"/>
      <c r="C509" s="6"/>
    </row>
    <row r="510" spans="1:3" x14ac:dyDescent="0.2">
      <c r="A510" s="6"/>
      <c r="B510" s="6"/>
      <c r="C510" s="6"/>
    </row>
    <row r="511" spans="1:3" x14ac:dyDescent="0.2">
      <c r="A511" s="6"/>
      <c r="B511" s="6"/>
      <c r="C511" s="6"/>
    </row>
    <row r="512" spans="1:3" x14ac:dyDescent="0.2">
      <c r="A512" s="6"/>
      <c r="B512" s="6"/>
      <c r="C512" s="6"/>
    </row>
    <row r="513" spans="1:3" x14ac:dyDescent="0.2">
      <c r="A513" s="6"/>
      <c r="B513" s="6"/>
      <c r="C513" s="6"/>
    </row>
    <row r="514" spans="1:3" x14ac:dyDescent="0.2">
      <c r="A514" s="6"/>
      <c r="B514" s="6"/>
      <c r="C514" s="6"/>
    </row>
    <row r="515" spans="1:3" x14ac:dyDescent="0.2">
      <c r="A515" s="6"/>
      <c r="B515" s="6"/>
      <c r="C515" s="6"/>
    </row>
    <row r="516" spans="1:3" x14ac:dyDescent="0.2">
      <c r="A516" s="6"/>
      <c r="B516" s="6"/>
      <c r="C516" s="6"/>
    </row>
    <row r="517" spans="1:3" x14ac:dyDescent="0.2">
      <c r="A517" s="6"/>
      <c r="B517" s="6"/>
      <c r="C517" s="6"/>
    </row>
    <row r="518" spans="1:3" x14ac:dyDescent="0.2">
      <c r="A518" s="6"/>
      <c r="B518" s="6"/>
      <c r="C518" s="6"/>
    </row>
    <row r="519" spans="1:3" x14ac:dyDescent="0.2">
      <c r="A519" s="6"/>
      <c r="B519" s="6"/>
      <c r="C519" s="6"/>
    </row>
    <row r="520" spans="1:3" x14ac:dyDescent="0.2">
      <c r="A520" s="6"/>
      <c r="B520" s="6"/>
      <c r="C520" s="6"/>
    </row>
    <row r="521" spans="1:3" x14ac:dyDescent="0.2">
      <c r="A521" s="6"/>
      <c r="B521" s="6"/>
      <c r="C521" s="6"/>
    </row>
    <row r="522" spans="1:3" x14ac:dyDescent="0.2">
      <c r="A522" s="6"/>
      <c r="B522" s="6"/>
      <c r="C522" s="6"/>
    </row>
    <row r="523" spans="1:3" x14ac:dyDescent="0.2">
      <c r="A523" s="6"/>
      <c r="B523" s="6"/>
      <c r="C523" s="6"/>
    </row>
    <row r="524" spans="1:3" x14ac:dyDescent="0.2">
      <c r="A524" s="6"/>
      <c r="B524" s="6"/>
      <c r="C524" s="6"/>
    </row>
    <row r="525" spans="1:3" x14ac:dyDescent="0.2">
      <c r="A525" s="6"/>
      <c r="B525" s="6"/>
      <c r="C525" s="6"/>
    </row>
    <row r="526" spans="1:3" x14ac:dyDescent="0.2">
      <c r="A526" s="6"/>
      <c r="B526" s="6"/>
      <c r="C526" s="6"/>
    </row>
    <row r="527" spans="1:3" x14ac:dyDescent="0.2">
      <c r="A527" s="6"/>
      <c r="B527" s="6"/>
      <c r="C527" s="6"/>
    </row>
    <row r="528" spans="1:3" x14ac:dyDescent="0.2">
      <c r="A528" s="6"/>
      <c r="B528" s="6"/>
      <c r="C528" s="6"/>
    </row>
    <row r="529" spans="1:3" x14ac:dyDescent="0.2">
      <c r="A529" s="6"/>
      <c r="B529" s="6"/>
      <c r="C529" s="6"/>
    </row>
    <row r="530" spans="1:3" x14ac:dyDescent="0.2">
      <c r="A530" s="6"/>
      <c r="B530" s="6"/>
      <c r="C530" s="6"/>
    </row>
    <row r="531" spans="1:3" x14ac:dyDescent="0.2">
      <c r="A531" s="6"/>
      <c r="B531" s="6"/>
      <c r="C531" s="6"/>
    </row>
    <row r="532" spans="1:3" x14ac:dyDescent="0.2">
      <c r="A532" s="6"/>
      <c r="B532" s="6"/>
      <c r="C532" s="6"/>
    </row>
    <row r="533" spans="1:3" x14ac:dyDescent="0.2">
      <c r="A533" s="6"/>
      <c r="B533" s="6"/>
      <c r="C533" s="6"/>
    </row>
    <row r="534" spans="1:3" x14ac:dyDescent="0.2">
      <c r="A534" s="6"/>
      <c r="B534" s="6"/>
      <c r="C534" s="6"/>
    </row>
    <row r="535" spans="1:3" x14ac:dyDescent="0.2">
      <c r="A535" s="6"/>
      <c r="B535" s="6"/>
      <c r="C535" s="6"/>
    </row>
    <row r="536" spans="1:3" x14ac:dyDescent="0.2">
      <c r="A536" s="6"/>
      <c r="B536" s="6"/>
      <c r="C536" s="6"/>
    </row>
    <row r="537" spans="1:3" x14ac:dyDescent="0.2">
      <c r="A537" s="6"/>
      <c r="B537" s="6"/>
      <c r="C537" s="6"/>
    </row>
    <row r="538" spans="1:3" x14ac:dyDescent="0.2">
      <c r="A538" s="6"/>
      <c r="B538" s="6"/>
      <c r="C538" s="6"/>
    </row>
  </sheetData>
  <customSheetViews>
    <customSheetView guid="{BD5C114B-D807-47CD-BAB0-9E2ABDE2678A}" scale="130" hiddenRows="1">
      <selection activeCell="R13" sqref="R13"/>
      <pageMargins left="0.75" right="0.75" top="1" bottom="1" header="0.5" footer="0.5"/>
      <pageSetup paperSize="9" scale="90" orientation="landscape" r:id="rId1"/>
      <headerFooter alignWithMargins="0"/>
    </customSheetView>
    <customSheetView guid="{CFE03FCF-A4D8-435A-8A9B-0544466F5A93}" scale="130" showPageBreaks="1" hiddenRows="1" topLeftCell="A7">
      <pane ySplit="7" topLeftCell="A217" activePane="bottomLeft" state="frozen"/>
      <selection pane="bottomLeft" activeCell="A183" sqref="A183:XFD183"/>
      <pageMargins left="0.74803149606299213" right="0.74803149606299213" top="0.98425196850393704" bottom="0.39370078740157483" header="0.51181102362204722" footer="0.51181102362204722"/>
      <pageSetup paperSize="9" scale="90" orientation="landscape" r:id="rId2"/>
      <headerFooter alignWithMargins="0"/>
    </customSheetView>
    <customSheetView guid="{3A56BBDD-68CD-4AEA-B9E4-12391459D4C4}" scale="130" showPageBreaks="1" hiddenRows="1">
      <selection activeCell="F40" sqref="F40"/>
      <pageMargins left="0.75" right="0.75" top="1" bottom="1" header="0.5" footer="0.5"/>
      <pageSetup paperSize="9" scale="90" orientation="landscape" r:id="rId3"/>
      <headerFooter alignWithMargins="0"/>
    </customSheetView>
    <customSheetView guid="{8AA53B29-9613-482C-B72C-5B059EBB6BBB}" scale="130" hiddenRows="1">
      <selection activeCell="R13" sqref="R13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BD5C114B-D807-47CD-BAB0-9E2ABDE2678A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8AA53B29-9613-482C-B72C-5B059EBB6BBB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BD5C114B-D807-47CD-BAB0-9E2ABDE2678A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  <customSheetView guid="{8AA53B29-9613-482C-B72C-5B059EBB6BBB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2018-01-18T08:49:40Z</cp:lastPrinted>
  <dcterms:created xsi:type="dcterms:W3CDTF">2010-02-05T08:24:46Z</dcterms:created>
  <dcterms:modified xsi:type="dcterms:W3CDTF">2018-01-22T13:58:05Z</dcterms:modified>
</cp:coreProperties>
</file>