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873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522.xml" ContentType="application/vnd.openxmlformats-officedocument.spreadsheetml.revisionLog+xml"/>
  <Override PartName="/xl/revisions/revisionLog1827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170.xml" ContentType="application/vnd.openxmlformats-officedocument.spreadsheetml.revisionLog+xml"/>
  <Override PartName="/xl/revisions/revisionLog268.xml" ContentType="application/vnd.openxmlformats-officedocument.spreadsheetml.revisionLog+xml"/>
  <Override PartName="/xl/revisions/revisionLog475.xml" ContentType="application/vnd.openxmlformats-officedocument.spreadsheetml.revisionLog+xml"/>
  <Override PartName="/xl/revisions/revisionLog682.xml" ContentType="application/vnd.openxmlformats-officedocument.spreadsheetml.revisionLog+xml"/>
  <Override PartName="/xl/revisions/revisionLog128.xml" ContentType="application/vnd.openxmlformats-officedocument.spreadsheetml.revisionLog+xml"/>
  <Override PartName="/xl/revisions/revisionLog335.xml" ContentType="application/vnd.openxmlformats-officedocument.spreadsheetml.revisionLog+xml"/>
  <Override PartName="/xl/revisions/revisionLog542.xml" ContentType="application/vnd.openxmlformats-officedocument.spreadsheetml.revisionLog+xml"/>
  <Override PartName="/xl/revisions/revisionLog987.xml" ContentType="application/vnd.openxmlformats-officedocument.spreadsheetml.revisionLog+xml"/>
  <Override PartName="/xl/revisions/revisionLog1172.xml" ContentType="application/vnd.openxmlformats-officedocument.spreadsheetml.revisionLog+xml"/>
  <Override PartName="/xl/revisions/revisionLog402.xml" ContentType="application/vnd.openxmlformats-officedocument.spreadsheetml.revisionLog+xml"/>
  <Override PartName="/xl/revisions/revisionLog847.xml" ContentType="application/vnd.openxmlformats-officedocument.spreadsheetml.revisionLog+xml"/>
  <Override PartName="/xl/revisions/revisionLog1032.xml" ContentType="application/vnd.openxmlformats-officedocument.spreadsheetml.revisionLog+xml"/>
  <Override PartName="/xl/revisions/revisionLog1477.xml" ContentType="application/vnd.openxmlformats-officedocument.spreadsheetml.revisionLog+xml"/>
  <Override PartName="/xl/revisions/revisionLog1684.xml" ContentType="application/vnd.openxmlformats-officedocument.spreadsheetml.revisionLog+xml"/>
  <Override PartName="/xl/revisions/revisionLog707.xml" ContentType="application/vnd.openxmlformats-officedocument.spreadsheetml.revisionLog+xml"/>
  <Override PartName="/xl/revisions/revisionLog914.xml" ContentType="application/vnd.openxmlformats-officedocument.spreadsheetml.revisionLog+xml"/>
  <Override PartName="/xl/revisions/revisionLog1337.xml" ContentType="application/vnd.openxmlformats-officedocument.spreadsheetml.revisionLog+xml"/>
  <Override PartName="/xl/revisions/revisionLog1544.xml" ContentType="application/vnd.openxmlformats-officedocument.spreadsheetml.revisionLog+xml"/>
  <Override PartName="/xl/revisions/revisionLog1751.xml" ContentType="application/vnd.openxmlformats-officedocument.spreadsheetml.revisionLog+xml"/>
  <Override PartName="/xl/revisions/revisionLog43.xml" ContentType="application/vnd.openxmlformats-officedocument.spreadsheetml.revisionLog+xml"/>
  <Override PartName="/xl/revisions/revisionLog1404.xml" ContentType="application/vnd.openxmlformats-officedocument.spreadsheetml.revisionLog+xml"/>
  <Override PartName="/xl/revisions/revisionLog1611.xml" ContentType="application/vnd.openxmlformats-officedocument.spreadsheetml.revisionLog+xml"/>
  <Override PartName="/xl/revisions/revisionLog1849.xml" ContentType="application/vnd.openxmlformats-officedocument.spreadsheetml.revisionLog+xml"/>
  <Override PartName="/xl/revisions/revisionLog192.xml" ContentType="application/vnd.openxmlformats-officedocument.spreadsheetml.revisionLog+xml"/>
  <Override PartName="/xl/revisions/revisionLog1709.xml" ContentType="application/vnd.openxmlformats-officedocument.spreadsheetml.revisionLog+xml"/>
  <Override PartName="/xl/revisions/revisionLog497.xml" ContentType="application/vnd.openxmlformats-officedocument.spreadsheetml.revisionLog+xml"/>
  <Override PartName="/xl/revisions/revisionLog357.xml" ContentType="application/vnd.openxmlformats-officedocument.spreadsheetml.revisionLog+xml"/>
  <Override PartName="/xl/revisions/revisionLog1194.xml" ContentType="application/vnd.openxmlformats-officedocument.spreadsheetml.revisionLog+xml"/>
  <Override PartName="/xl/revisions/revisionLog217.xml" ContentType="application/vnd.openxmlformats-officedocument.spreadsheetml.revisionLog+xml"/>
  <Override PartName="/xl/revisions/revisionLog564.xml" ContentType="application/vnd.openxmlformats-officedocument.spreadsheetml.revisionLog+xml"/>
  <Override PartName="/xl/revisions/revisionLog771.xml" ContentType="application/vnd.openxmlformats-officedocument.spreadsheetml.revisionLog+xml"/>
  <Override PartName="/xl/revisions/revisionLog869.xml" ContentType="application/vnd.openxmlformats-officedocument.spreadsheetml.revisionLog+xml"/>
  <Override PartName="/xl/revisions/revisionLog1499.xml" ContentType="application/vnd.openxmlformats-officedocument.spreadsheetml.revisionLog+xml"/>
  <Override PartName="/xl/revisions/revisionLog424.xml" ContentType="application/vnd.openxmlformats-officedocument.spreadsheetml.revisionLog+xml"/>
  <Override PartName="/xl/revisions/revisionLog631.xml" ContentType="application/vnd.openxmlformats-officedocument.spreadsheetml.revisionLog+xml"/>
  <Override PartName="/xl/revisions/revisionLog729.xml" ContentType="application/vnd.openxmlformats-officedocument.spreadsheetml.revisionLog+xml"/>
  <Override PartName="/xl/revisions/revisionLog1054.xml" ContentType="application/vnd.openxmlformats-officedocument.spreadsheetml.revisionLog+xml"/>
  <Override PartName="/xl/revisions/revisionLog1261.xml" ContentType="application/vnd.openxmlformats-officedocument.spreadsheetml.revisionLog+xml"/>
  <Override PartName="/xl/revisions/revisionLog1359.xml" ContentType="application/vnd.openxmlformats-officedocument.spreadsheetml.revisionLog+xml"/>
  <Override PartName="/xl/revisions/revisionLog936.xml" ContentType="application/vnd.openxmlformats-officedocument.spreadsheetml.revisionLog+xml"/>
  <Override PartName="/xl/revisions/revisionLog1121.xml" ContentType="application/vnd.openxmlformats-officedocument.spreadsheetml.revisionLog+xml"/>
  <Override PartName="/xl/revisions/revisionLog1219.xml" ContentType="application/vnd.openxmlformats-officedocument.spreadsheetml.revisionLog+xml"/>
  <Override PartName="/xl/revisions/revisionLog1566.xml" ContentType="application/vnd.openxmlformats-officedocument.spreadsheetml.revisionLog+xml"/>
  <Override PartName="/xl/revisions/revisionLog1773.xml" ContentType="application/vnd.openxmlformats-officedocument.spreadsheetml.revisionLog+xml"/>
  <Override PartName="/xl/revisions/revisionLog65.xml" ContentType="application/vnd.openxmlformats-officedocument.spreadsheetml.revisionLog+xml"/>
  <Override PartName="/xl/revisions/revisionLog1426.xml" ContentType="application/vnd.openxmlformats-officedocument.spreadsheetml.revisionLog+xml"/>
  <Override PartName="/xl/revisions/revisionLog1633.xml" ContentType="application/vnd.openxmlformats-officedocument.spreadsheetml.revisionLog+xml"/>
  <Override PartName="/xl/revisions/revisionLog1840.xml" ContentType="application/vnd.openxmlformats-officedocument.spreadsheetml.revisionLog+xml"/>
  <Override PartName="/xl/revisions/revisionLog1700.xml" ContentType="application/vnd.openxmlformats-officedocument.spreadsheetml.revisionLog+xml"/>
  <Override PartName="/xl/revisions/revisionLog281.xml" ContentType="application/vnd.openxmlformats-officedocument.spreadsheetml.revisionLog+xml"/>
  <Override PartName="/xl/revisions/revisionLog141.xml" ContentType="application/vnd.openxmlformats-officedocument.spreadsheetml.revisionLog+xml"/>
  <Override PartName="/xl/revisions/revisionLog379.xml" ContentType="application/vnd.openxmlformats-officedocument.spreadsheetml.revisionLog+xml"/>
  <Override PartName="/xl/revisions/revisionLog586.xml" ContentType="application/vnd.openxmlformats-officedocument.spreadsheetml.revisionLog+xml"/>
  <Override PartName="/xl/revisions/revisionLog79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239.xml" ContentType="application/vnd.openxmlformats-officedocument.spreadsheetml.revisionLog+xml"/>
  <Override PartName="/xl/revisions/revisionLog446.xml" ContentType="application/vnd.openxmlformats-officedocument.spreadsheetml.revisionLog+xml"/>
  <Override PartName="/xl/revisions/revisionLog653.xml" ContentType="application/vnd.openxmlformats-officedocument.spreadsheetml.revisionLog+xml"/>
  <Override PartName="/xl/revisions/revisionLog1076.xml" ContentType="application/vnd.openxmlformats-officedocument.spreadsheetml.revisionLog+xml"/>
  <Override PartName="/xl/revisions/revisionLog1283.xml" ContentType="application/vnd.openxmlformats-officedocument.spreadsheetml.revisionLog+xml"/>
  <Override PartName="/xl/revisions/revisionLog1490.xml" ContentType="application/vnd.openxmlformats-officedocument.spreadsheetml.revisionLog+xml"/>
  <Override PartName="/xl/revisions/revisionLog306.xml" ContentType="application/vnd.openxmlformats-officedocument.spreadsheetml.revisionLog+xml"/>
  <Override PartName="/xl/revisions/revisionLog860.xml" ContentType="application/vnd.openxmlformats-officedocument.spreadsheetml.revisionLog+xml"/>
  <Override PartName="/xl/revisions/revisionLog958.xml" ContentType="application/vnd.openxmlformats-officedocument.spreadsheetml.revisionLog+xml"/>
  <Override PartName="/xl/revisions/revisionLog1143.xml" ContentType="application/vnd.openxmlformats-officedocument.spreadsheetml.revisionLog+xml"/>
  <Override PartName="/xl/revisions/revisionLog1588.xml" ContentType="application/vnd.openxmlformats-officedocument.spreadsheetml.revisionLog+xml"/>
  <Override PartName="/xl/revisions/revisionLog1795.xml" ContentType="application/vnd.openxmlformats-officedocument.spreadsheetml.revisionLog+xml"/>
  <Override PartName="/xl/revisions/revisionLog87.xml" ContentType="application/vnd.openxmlformats-officedocument.spreadsheetml.revisionLog+xml"/>
  <Override PartName="/xl/revisions/revisionLog513.xml" ContentType="application/vnd.openxmlformats-officedocument.spreadsheetml.revisionLog+xml"/>
  <Override PartName="/xl/revisions/revisionLog720.xml" ContentType="application/vnd.openxmlformats-officedocument.spreadsheetml.revisionLog+xml"/>
  <Override PartName="/xl/revisions/revisionLog818.xml" ContentType="application/vnd.openxmlformats-officedocument.spreadsheetml.revisionLog+xml"/>
  <Override PartName="/xl/revisions/revisionLog1350.xml" ContentType="application/vnd.openxmlformats-officedocument.spreadsheetml.revisionLog+xml"/>
  <Override PartName="/xl/revisions/revisionLog1448.xml" ContentType="application/vnd.openxmlformats-officedocument.spreadsheetml.revisionLog+xml"/>
  <Override PartName="/xl/revisions/revisionLog1655.xml" ContentType="application/vnd.openxmlformats-officedocument.spreadsheetml.revisionLog+xml"/>
  <Override PartName="/xl/revisions/revisionLog1003.xml" ContentType="application/vnd.openxmlformats-officedocument.spreadsheetml.revisionLog+xml"/>
  <Override PartName="/xl/revisions/revisionLog1210.xml" ContentType="application/vnd.openxmlformats-officedocument.spreadsheetml.revisionLog+xml"/>
  <Override PartName="/xl/revisions/revisionLog1308.xml" ContentType="application/vnd.openxmlformats-officedocument.spreadsheetml.revisionLog+xml"/>
  <Override PartName="/xl/revisions/revisionLog1862.xml" ContentType="application/vnd.openxmlformats-officedocument.spreadsheetml.revisionLog+xml"/>
  <Override PartName="/xl/revisions/revisionLog1515.xml" ContentType="application/vnd.openxmlformats-officedocument.spreadsheetml.revisionLog+xml"/>
  <Override PartName="/xl/revisions/revisionLog1722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63.xml" ContentType="application/vnd.openxmlformats-officedocument.spreadsheetml.revisionLog+xml"/>
  <Override PartName="/xl/revisions/revisionLog370.xml" ContentType="application/vnd.openxmlformats-officedocument.spreadsheetml.revisionLog+xml"/>
  <Override PartName="/xl/revisions/revisionLog230.xml" ContentType="application/vnd.openxmlformats-officedocument.spreadsheetml.revisionLog+xml"/>
  <Override PartName="/xl/revisions/revisionLog468.xml" ContentType="application/vnd.openxmlformats-officedocument.spreadsheetml.revisionLog+xml"/>
  <Override PartName="/xl/revisions/revisionLog675.xml" ContentType="application/vnd.openxmlformats-officedocument.spreadsheetml.revisionLog+xml"/>
  <Override PartName="/xl/revisions/revisionLog882.xml" ContentType="application/vnd.openxmlformats-officedocument.spreadsheetml.revisionLog+xml"/>
  <Override PartName="/xl/revisions/revisionLog1098.xml" ContentType="application/vnd.openxmlformats-officedocument.spreadsheetml.revisionLog+xml"/>
  <Override PartName="/xl/revisions/revisionLog328.xml" ContentType="application/vnd.openxmlformats-officedocument.spreadsheetml.revisionLog+xml"/>
  <Override PartName="/xl/revisions/revisionLog535.xml" ContentType="application/vnd.openxmlformats-officedocument.spreadsheetml.revisionLog+xml"/>
  <Override PartName="/xl/revisions/revisionLog742.xml" ContentType="application/vnd.openxmlformats-officedocument.spreadsheetml.revisionLog+xml"/>
  <Override PartName="/xl/revisions/revisionLog1165.xml" ContentType="application/vnd.openxmlformats-officedocument.spreadsheetml.revisionLog+xml"/>
  <Override PartName="/xl/revisions/revisionLog1372.xml" ContentType="application/vnd.openxmlformats-officedocument.spreadsheetml.revisionLog+xml"/>
  <Override PartName="/xl/revisions/revisionLog602.xml" ContentType="application/vnd.openxmlformats-officedocument.spreadsheetml.revisionLog+xml"/>
  <Override PartName="/xl/revisions/revisionLog1025.xml" ContentType="application/vnd.openxmlformats-officedocument.spreadsheetml.revisionLog+xml"/>
  <Override PartName="/xl/revisions/revisionLog1232.xml" ContentType="application/vnd.openxmlformats-officedocument.spreadsheetml.revisionLog+xml"/>
  <Override PartName="/xl/revisions/revisionLog1677.xml" ContentType="application/vnd.openxmlformats-officedocument.spreadsheetml.revisionLog+xml"/>
  <Override PartName="/xl/revisions/revisionLog907.xml" ContentType="application/vnd.openxmlformats-officedocument.spreadsheetml.revisionLog+xml"/>
  <Override PartName="/xl/revisions/revisionLog1537.xml" ContentType="application/vnd.openxmlformats-officedocument.spreadsheetml.revisionLog+xml"/>
  <Override PartName="/xl/revisions/revisionLog1744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604.xml" ContentType="application/vnd.openxmlformats-officedocument.spreadsheetml.revisionLog+xml"/>
  <Override PartName="/xl/revisions/revisionLog185.xml" ContentType="application/vnd.openxmlformats-officedocument.spreadsheetml.revisionLog+xml"/>
  <Override PartName="/xl/revisions/revisionLog1811.xml" ContentType="application/vnd.openxmlformats-officedocument.spreadsheetml.revisionLog+xml"/>
  <Override PartName="/xl/revisions/revisionLog392.xml" ContentType="application/vnd.openxmlformats-officedocument.spreadsheetml.revisionLog+xml"/>
  <Override PartName="/xl/revisions/revisionLog697.xml" ContentType="application/vnd.openxmlformats-officedocument.spreadsheetml.revisionLog+xml"/>
  <Override PartName="/xl/revisions/revisionLog252.xml" ContentType="application/vnd.openxmlformats-officedocument.spreadsheetml.revisionLog+xml"/>
  <Override PartName="/xl/revisions/revisionLog1187.xml" ContentType="application/vnd.openxmlformats-officedocument.spreadsheetml.revisionLog+xml"/>
  <Override PartName="/xl/revisions/revisionLog112.xml" ContentType="application/vnd.openxmlformats-officedocument.spreadsheetml.revisionLog+xml"/>
  <Override PartName="/xl/revisions/revisionLog557.xml" ContentType="application/vnd.openxmlformats-officedocument.spreadsheetml.revisionLog+xml"/>
  <Override PartName="/xl/revisions/revisionLog764.xml" ContentType="application/vnd.openxmlformats-officedocument.spreadsheetml.revisionLog+xml"/>
  <Override PartName="/xl/revisions/revisionLog971.xml" ContentType="application/vnd.openxmlformats-officedocument.spreadsheetml.revisionLog+xml"/>
  <Override PartName="/xl/revisions/revisionLog1394.xml" ContentType="application/vnd.openxmlformats-officedocument.spreadsheetml.revisionLog+xml"/>
  <Override PartName="/xl/revisions/revisionLog1699.xml" ContentType="application/vnd.openxmlformats-officedocument.spreadsheetml.revisionLog+xml"/>
  <Override PartName="/xl/revisions/revisionLog417.xml" ContentType="application/vnd.openxmlformats-officedocument.spreadsheetml.revisionLog+xml"/>
  <Override PartName="/xl/revisions/revisionLog624.xml" ContentType="application/vnd.openxmlformats-officedocument.spreadsheetml.revisionLog+xml"/>
  <Override PartName="/xl/revisions/revisionLog831.xml" ContentType="application/vnd.openxmlformats-officedocument.spreadsheetml.revisionLog+xml"/>
  <Override PartName="/xl/revisions/revisionLog1047.xml" ContentType="application/vnd.openxmlformats-officedocument.spreadsheetml.revisionLog+xml"/>
  <Override PartName="/xl/revisions/revisionLog1254.xml" ContentType="application/vnd.openxmlformats-officedocument.spreadsheetml.revisionLog+xml"/>
  <Override PartName="/xl/revisions/revisionLog1461.xml" ContentType="application/vnd.openxmlformats-officedocument.spreadsheetml.revisionLog+xml"/>
  <Override PartName="/xl/revisions/revisionLog929.xml" ContentType="application/vnd.openxmlformats-officedocument.spreadsheetml.revisionLog+xml"/>
  <Override PartName="/xl/revisions/revisionLog1114.xml" ContentType="application/vnd.openxmlformats-officedocument.spreadsheetml.revisionLog+xml"/>
  <Override PartName="/xl/revisions/revisionLog1321.xml" ContentType="application/vnd.openxmlformats-officedocument.spreadsheetml.revisionLog+xml"/>
  <Override PartName="/xl/revisions/revisionLog1559.xml" ContentType="application/vnd.openxmlformats-officedocument.spreadsheetml.revisionLog+xml"/>
  <Override PartName="/xl/revisions/revisionLog1766.xml" ContentType="application/vnd.openxmlformats-officedocument.spreadsheetml.revisionLog+xml"/>
  <Override PartName="/xl/revisions/revisionLog58.xml" ContentType="application/vnd.openxmlformats-officedocument.spreadsheetml.revisionLog+xml"/>
  <Override PartName="/xl/revisions/revisionLog1419.xml" ContentType="application/vnd.openxmlformats-officedocument.spreadsheetml.revisionLog+xml"/>
  <Override PartName="/xl/revisions/revisionLog1626.xml" ContentType="application/vnd.openxmlformats-officedocument.spreadsheetml.revisionLog+xml"/>
  <Override PartName="/xl/revisions/revisionLog1833.xml" ContentType="application/vnd.openxmlformats-officedocument.spreadsheetml.revisionLog+xml"/>
  <Override PartName="/xl/revisions/revisionLog274.xml" ContentType="application/vnd.openxmlformats-officedocument.spreadsheetml.revisionLog+xml"/>
  <Override PartName="/xl/revisions/revisionLog481.xml" ContentType="application/vnd.openxmlformats-officedocument.spreadsheetml.revisionLog+xml"/>
  <Override PartName="/xl/revisions/revisionLog134.xml" ContentType="application/vnd.openxmlformats-officedocument.spreadsheetml.revisionLog+xml"/>
  <Override PartName="/xl/revisions/revisionLog579.xml" ContentType="application/vnd.openxmlformats-officedocument.spreadsheetml.revisionLog+xml"/>
  <Override PartName="/xl/revisions/revisionLog786.xml" ContentType="application/vnd.openxmlformats-officedocument.spreadsheetml.revisionLog+xml"/>
  <Override PartName="/xl/revisions/revisionLog993.xml" ContentType="application/vnd.openxmlformats-officedocument.spreadsheetml.revisionLog+xml"/>
  <Override PartName="/xl/revisions/revisionLog341.xml" ContentType="application/vnd.openxmlformats-officedocument.spreadsheetml.revisionLog+xml"/>
  <Override PartName="/xl/revisions/revisionLog439.xml" ContentType="application/vnd.openxmlformats-officedocument.spreadsheetml.revisionLog+xml"/>
  <Override PartName="/xl/revisions/revisionLog646.xml" ContentType="application/vnd.openxmlformats-officedocument.spreadsheetml.revisionLog+xml"/>
  <Override PartName="/xl/revisions/revisionLog1069.xml" ContentType="application/vnd.openxmlformats-officedocument.spreadsheetml.revisionLog+xml"/>
  <Override PartName="/xl/revisions/revisionLog1276.xml" ContentType="application/vnd.openxmlformats-officedocument.spreadsheetml.revisionLog+xml"/>
  <Override PartName="/xl/revisions/revisionLog1483.xml" ContentType="application/vnd.openxmlformats-officedocument.spreadsheetml.revisionLog+xml"/>
  <Override PartName="/xl/revisions/revisionLog201.xml" ContentType="application/vnd.openxmlformats-officedocument.spreadsheetml.revisionLog+xml"/>
  <Override PartName="/xl/revisions/revisionLog506.xml" ContentType="application/vnd.openxmlformats-officedocument.spreadsheetml.revisionLog+xml"/>
  <Override PartName="/xl/revisions/revisionLog853.xml" ContentType="application/vnd.openxmlformats-officedocument.spreadsheetml.revisionLog+xml"/>
  <Override PartName="/xl/revisions/revisionLog1136.xml" ContentType="application/vnd.openxmlformats-officedocument.spreadsheetml.revisionLog+xml"/>
  <Override PartName="/xl/revisions/revisionLog1690.xml" ContentType="application/vnd.openxmlformats-officedocument.spreadsheetml.revisionLog+xml"/>
  <Override PartName="/xl/revisions/revisionLog1788.xml" ContentType="application/vnd.openxmlformats-officedocument.spreadsheetml.revisionLog+xml"/>
  <Override PartName="/xl/revisions/revisionLog713.xml" ContentType="application/vnd.openxmlformats-officedocument.spreadsheetml.revisionLog+xml"/>
  <Override PartName="/xl/revisions/revisionLog920.xml" ContentType="application/vnd.openxmlformats-officedocument.spreadsheetml.revisionLog+xml"/>
  <Override PartName="/xl/revisions/revisionLog1343.xml" ContentType="application/vnd.openxmlformats-officedocument.spreadsheetml.revisionLog+xml"/>
  <Override PartName="/xl/revisions/revisionLog1550.xml" ContentType="application/vnd.openxmlformats-officedocument.spreadsheetml.revisionLog+xml"/>
  <Override PartName="/xl/revisions/revisionLog1648.xml" ContentType="application/vnd.openxmlformats-officedocument.spreadsheetml.revisionLog+xml"/>
  <Override PartName="/xl/revisions/revisionLog1203.xml" ContentType="application/vnd.openxmlformats-officedocument.spreadsheetml.revisionLog+xml"/>
  <Override PartName="/xl/revisions/revisionLog1410.xml" ContentType="application/vnd.openxmlformats-officedocument.spreadsheetml.revisionLog+xml"/>
  <Override PartName="/xl/revisions/revisionLog1508.xml" ContentType="application/vnd.openxmlformats-officedocument.spreadsheetml.revisionLog+xml"/>
  <Override PartName="/xl/revisions/revisionLog1855.xml" ContentType="application/vnd.openxmlformats-officedocument.spreadsheetml.revisionLog+xml"/>
  <Override PartName="/xl/revisions/revisionLog1715.xml" ContentType="application/vnd.openxmlformats-officedocument.spreadsheetml.revisionLog+xml"/>
  <Override PartName="/xl/revisions/revisionLog296.xml" ContentType="application/vnd.openxmlformats-officedocument.spreadsheetml.revisionLog+xml"/>
  <Override PartName="/xl/revisions/revisionLog156.xml" ContentType="application/vnd.openxmlformats-officedocument.spreadsheetml.revisionLog+xml"/>
  <Override PartName="/xl/revisions/revisionLog363.xml" ContentType="application/vnd.openxmlformats-officedocument.spreadsheetml.revisionLog+xml"/>
  <Override PartName="/xl/revisions/revisionLog570.xml" ContentType="application/vnd.openxmlformats-officedocument.spreadsheetml.revisionLog+xml"/>
  <Override PartName="/xl/revisions/revisionLog223.xml" ContentType="application/vnd.openxmlformats-officedocument.spreadsheetml.revisionLog+xml"/>
  <Override PartName="/xl/revisions/revisionLog430.xml" ContentType="application/vnd.openxmlformats-officedocument.spreadsheetml.revisionLog+xml"/>
  <Override PartName="/xl/revisions/revisionLog668.xml" ContentType="application/vnd.openxmlformats-officedocument.spreadsheetml.revisionLog+xml"/>
  <Override PartName="/xl/revisions/revisionLog875.xml" ContentType="application/vnd.openxmlformats-officedocument.spreadsheetml.revisionLog+xml"/>
  <Override PartName="/xl/revisions/revisionLog1060.xml" ContentType="application/vnd.openxmlformats-officedocument.spreadsheetml.revisionLog+xml"/>
  <Override PartName="/xl/revisions/revisionLog1298.xml" ContentType="application/vnd.openxmlformats-officedocument.spreadsheetml.revisionLog+xml"/>
  <Override PartName="/xl/revisions/revisionLog528.xml" ContentType="application/vnd.openxmlformats-officedocument.spreadsheetml.revisionLog+xml"/>
  <Override PartName="/xl/revisions/revisionLog735.xml" ContentType="application/vnd.openxmlformats-officedocument.spreadsheetml.revisionLog+xml"/>
  <Override PartName="/xl/revisions/revisionLog942.xml" ContentType="application/vnd.openxmlformats-officedocument.spreadsheetml.revisionLog+xml"/>
  <Override PartName="/xl/revisions/revisionLog1158.xml" ContentType="application/vnd.openxmlformats-officedocument.spreadsheetml.revisionLog+xml"/>
  <Override PartName="/xl/revisions/revisionLog1365.xml" ContentType="application/vnd.openxmlformats-officedocument.spreadsheetml.revisionLog+xml"/>
  <Override PartName="/xl/revisions/revisionLog1572.xml" ContentType="application/vnd.openxmlformats-officedocument.spreadsheetml.revisionLog+xml"/>
  <Override PartName="/xl/revisions/revisionLog1018.xml" ContentType="application/vnd.openxmlformats-officedocument.spreadsheetml.revisionLog+xml"/>
  <Override PartName="/xl/revisions/revisionLog1225.xml" ContentType="application/vnd.openxmlformats-officedocument.spreadsheetml.revisionLog+xml"/>
  <Override PartName="/xl/revisions/revisionLog1432.xml" ContentType="application/vnd.openxmlformats-officedocument.spreadsheetml.revisionLog+xml"/>
  <Override PartName="/xl/revisions/revisionLog71.xml" ContentType="application/vnd.openxmlformats-officedocument.spreadsheetml.revisionLog+xml"/>
  <Override PartName="/xl/revisions/revisionLog802.xml" ContentType="application/vnd.openxmlformats-officedocument.spreadsheetml.revisionLog+xml"/>
  <Override PartName="/xl/revisions/revisionLog1737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178.xml" ContentType="application/vnd.openxmlformats-officedocument.spreadsheetml.revisionLog+xml"/>
  <Override PartName="/xl/revisions/revisionLog1804.xml" ContentType="application/vnd.openxmlformats-officedocument.spreadsheetml.revisionLog+xml"/>
  <Override PartName="/xl/revisions/revisionLog385.xml" ContentType="application/vnd.openxmlformats-officedocument.spreadsheetml.revisionLog+xml"/>
  <Override PartName="/xl/revisions/revisionLog592.xml" ContentType="application/vnd.openxmlformats-officedocument.spreadsheetml.revisionLog+xml"/>
  <Override PartName="/xl/revisions/revisionLog245.xml" ContentType="application/vnd.openxmlformats-officedocument.spreadsheetml.revisionLog+xml"/>
  <Override PartName="/xl/revisions/revisionLog452.xml" ContentType="application/vnd.openxmlformats-officedocument.spreadsheetml.revisionLog+xml"/>
  <Override PartName="/xl/revisions/revisionLog897.xml" ContentType="application/vnd.openxmlformats-officedocument.spreadsheetml.revisionLog+xml"/>
  <Override PartName="/xl/revisions/revisionLog1082.xml" ContentType="application/vnd.openxmlformats-officedocument.spreadsheetml.revisionLog+xml"/>
  <Override PartName="/xl/revisions/revisionLog105.xml" ContentType="application/vnd.openxmlformats-officedocument.spreadsheetml.revisionLog+xml"/>
  <Override PartName="/xl/revisions/revisionLog312.xml" ContentType="application/vnd.openxmlformats-officedocument.spreadsheetml.revisionLog+xml"/>
  <Override PartName="/xl/revisions/revisionLog757.xml" ContentType="application/vnd.openxmlformats-officedocument.spreadsheetml.revisionLog+xml"/>
  <Override PartName="/xl/revisions/revisionLog964.xml" ContentType="application/vnd.openxmlformats-officedocument.spreadsheetml.revisionLog+xml"/>
  <Override PartName="/xl/revisions/revisionLog1387.xml" ContentType="application/vnd.openxmlformats-officedocument.spreadsheetml.revisionLog+xml"/>
  <Override PartName="/xl/revisions/revisionLog1594.xml" ContentType="application/vnd.openxmlformats-officedocument.spreadsheetml.revisionLog+xml"/>
  <Override PartName="/xl/revisions/revisionLog93.xml" ContentType="application/vnd.openxmlformats-officedocument.spreadsheetml.revisionLog+xml"/>
  <Override PartName="/xl/revisions/revisionLog189.xml" ContentType="application/vnd.openxmlformats-officedocument.spreadsheetml.revisionLog+xml"/>
  <Override PartName="/xl/revisions/revisionLog396.xml" ContentType="application/vnd.openxmlformats-officedocument.spreadsheetml.revisionLog+xml"/>
  <Override PartName="/xl/revisions/revisionLog617.xml" ContentType="application/vnd.openxmlformats-officedocument.spreadsheetml.revisionLog+xml"/>
  <Override PartName="/xl/revisions/revisionLog824.xml" ContentType="application/vnd.openxmlformats-officedocument.spreadsheetml.revisionLog+xml"/>
  <Override PartName="/xl/revisions/revisionLog1247.xml" ContentType="application/vnd.openxmlformats-officedocument.spreadsheetml.revisionLog+xml"/>
  <Override PartName="/xl/revisions/revisionLog1454.xml" ContentType="application/vnd.openxmlformats-officedocument.spreadsheetml.revisionLog+xml"/>
  <Override PartName="/xl/revisions/revisionLog1661.xml" ContentType="application/vnd.openxmlformats-officedocument.spreadsheetml.revisionLog+xml"/>
  <Override PartName="/xl/revisions/revisionLog256.xml" ContentType="application/vnd.openxmlformats-officedocument.spreadsheetml.revisionLog+xml"/>
  <Override PartName="/xl/revisions/revisionLog463.xml" ContentType="application/vnd.openxmlformats-officedocument.spreadsheetml.revisionLog+xml"/>
  <Override PartName="/xl/revisions/revisionLog670.xml" ContentType="application/vnd.openxmlformats-officedocument.spreadsheetml.revisionLog+xml"/>
  <Override PartName="/xl/revisions/revisionLog1093.xml" ContentType="application/vnd.openxmlformats-officedocument.spreadsheetml.revisionLog+xml"/>
  <Override PartName="/xl/revisions/revisionLog1107.xml" ContentType="application/vnd.openxmlformats-officedocument.spreadsheetml.revisionLog+xml"/>
  <Override PartName="/xl/revisions/revisionLog1314.xml" ContentType="application/vnd.openxmlformats-officedocument.spreadsheetml.revisionLog+xml"/>
  <Override PartName="/xl/revisions/revisionLog1521.xml" ContentType="application/vnd.openxmlformats-officedocument.spreadsheetml.revisionLog+xml"/>
  <Override PartName="/xl/revisions/revisionLog1759.xml" ContentType="application/vnd.openxmlformats-officedocument.spreadsheetml.revisionLog+xml"/>
  <Override PartName="/xl/revisions/revisionLog116.xml" ContentType="application/vnd.openxmlformats-officedocument.spreadsheetml.revisionLog+xml"/>
  <Override PartName="/xl/revisions/revisionLog323.xml" ContentType="application/vnd.openxmlformats-officedocument.spreadsheetml.revisionLog+xml"/>
  <Override PartName="/xl/revisions/revisionLog530.xml" ContentType="application/vnd.openxmlformats-officedocument.spreadsheetml.revisionLog+xml"/>
  <Override PartName="/xl/revisions/revisionLog768.xml" ContentType="application/vnd.openxmlformats-officedocument.spreadsheetml.revisionLog+xml"/>
  <Override PartName="/xl/revisions/revisionLog975.xml" ContentType="application/vnd.openxmlformats-officedocument.spreadsheetml.revisionLog+xml"/>
  <Override PartName="/xl/revisions/revisionLog1160.xml" ContentType="application/vnd.openxmlformats-officedocument.spreadsheetml.revisionLog+xml"/>
  <Override PartName="/xl/revisions/revisionLog1398.xml" ContentType="application/vnd.openxmlformats-officedocument.spreadsheetml.revisionLog+xml"/>
  <Override PartName="/xl/revisions/revisionLog1619.xml" ContentType="application/vnd.openxmlformats-officedocument.spreadsheetml.revisionLog+xml"/>
  <Override PartName="/xl/revisions/revisionLog1826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628.xml" ContentType="application/vnd.openxmlformats-officedocument.spreadsheetml.revisionLog+xml"/>
  <Override PartName="/xl/revisions/revisionLog835.xml" ContentType="application/vnd.openxmlformats-officedocument.spreadsheetml.revisionLog+xml"/>
  <Override PartName="/xl/revisions/revisionLog1258.xml" ContentType="application/vnd.openxmlformats-officedocument.spreadsheetml.revisionLog+xml"/>
  <Override PartName="/xl/revisions/revisionLog1465.xml" ContentType="application/vnd.openxmlformats-officedocument.spreadsheetml.revisionLog+xml"/>
  <Override PartName="/xl/revisions/revisionLog1672.xml" ContentType="application/vnd.openxmlformats-officedocument.spreadsheetml.revisionLog+xml"/>
  <Override PartName="/xl/revisions/revisionLog267.xml" ContentType="application/vnd.openxmlformats-officedocument.spreadsheetml.revisionLog+xml"/>
  <Override PartName="/xl/revisions/revisionLog474.xml" ContentType="application/vnd.openxmlformats-officedocument.spreadsheetml.revisionLog+xml"/>
  <Override PartName="/xl/revisions/revisionLog1020.xml" ContentType="application/vnd.openxmlformats-officedocument.spreadsheetml.revisionLog+xml"/>
  <Override PartName="/xl/revisions/revisionLog1118.xml" ContentType="application/vnd.openxmlformats-officedocument.spreadsheetml.revisionLog+xml"/>
  <Override PartName="/xl/revisions/revisionLog1325.xml" ContentType="application/vnd.openxmlformats-officedocument.spreadsheetml.revisionLog+xml"/>
  <Override PartName="/xl/revisions/revisionLog1532.xml" ContentType="application/vnd.openxmlformats-officedocument.spreadsheetml.revisionLog+xml"/>
  <Override PartName="/xl/revisions/revisionLog127.xml" ContentType="application/vnd.openxmlformats-officedocument.spreadsheetml.revisionLog+xml"/>
  <Override PartName="/xl/revisions/revisionLog681.xml" ContentType="application/vnd.openxmlformats-officedocument.spreadsheetml.revisionLog+xml"/>
  <Override PartName="/xl/revisions/revisionLog779.xml" ContentType="application/vnd.openxmlformats-officedocument.spreadsheetml.revisionLog+xml"/>
  <Override PartName="/xl/revisions/revisionLog902.xml" ContentType="application/vnd.openxmlformats-officedocument.spreadsheetml.revisionLog+xml"/>
  <Override PartName="/xl/revisions/revisionLog986.xml" ContentType="application/vnd.openxmlformats-officedocument.spreadsheetml.revisionLog+xml"/>
  <Override PartName="/xl/revisions/revisionLog1837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34.xml" ContentType="application/vnd.openxmlformats-officedocument.spreadsheetml.revisionLog+xml"/>
  <Override PartName="/xl/revisions/revisionLog541.xml" ContentType="application/vnd.openxmlformats-officedocument.spreadsheetml.revisionLog+xml"/>
  <Override PartName="/xl/revisions/revisionLog639.xml" ContentType="application/vnd.openxmlformats-officedocument.spreadsheetml.revisionLog+xml"/>
  <Override PartName="/xl/revisions/revisionLog1171.xml" ContentType="application/vnd.openxmlformats-officedocument.spreadsheetml.revisionLog+xml"/>
  <Override PartName="/xl/revisions/revisionLog1269.xml" ContentType="application/vnd.openxmlformats-officedocument.spreadsheetml.revisionLog+xml"/>
  <Override PartName="/xl/revisions/revisionLog1476.xml" ContentType="application/vnd.openxmlformats-officedocument.spreadsheetml.revisionLog+xml"/>
  <Override PartName="/xl/revisions/revisionLog180.xml" ContentType="application/vnd.openxmlformats-officedocument.spreadsheetml.revisionLog+xml"/>
  <Override PartName="/xl/revisions/revisionLog278.xml" ContentType="application/vnd.openxmlformats-officedocument.spreadsheetml.revisionLog+xml"/>
  <Override PartName="/xl/revisions/revisionLog401.xml" ContentType="application/vnd.openxmlformats-officedocument.spreadsheetml.revisionLog+xml"/>
  <Override PartName="/xl/revisions/revisionLog846.xml" ContentType="application/vnd.openxmlformats-officedocument.spreadsheetml.revisionLog+xml"/>
  <Override PartName="/xl/revisions/revisionLog1031.xml" ContentType="application/vnd.openxmlformats-officedocument.spreadsheetml.revisionLog+xml"/>
  <Override PartName="/xl/revisions/revisionLog1129.xml" ContentType="application/vnd.openxmlformats-officedocument.spreadsheetml.revisionLog+xml"/>
  <Override PartName="/xl/revisions/revisionLog1683.xml" ContentType="application/vnd.openxmlformats-officedocument.spreadsheetml.revisionLog+xml"/>
  <Override PartName="/xl/revisions/revisionLog485.xml" ContentType="application/vnd.openxmlformats-officedocument.spreadsheetml.revisionLog+xml"/>
  <Override PartName="/xl/revisions/revisionLog692.xml" ContentType="application/vnd.openxmlformats-officedocument.spreadsheetml.revisionLog+xml"/>
  <Override PartName="/xl/revisions/revisionLog706.xml" ContentType="application/vnd.openxmlformats-officedocument.spreadsheetml.revisionLog+xml"/>
  <Override PartName="/xl/revisions/revisionLog913.xml" ContentType="application/vnd.openxmlformats-officedocument.spreadsheetml.revisionLog+xml"/>
  <Override PartName="/xl/revisions/revisionLog1336.xml" ContentType="application/vnd.openxmlformats-officedocument.spreadsheetml.revisionLog+xml"/>
  <Override PartName="/xl/revisions/revisionLog1543.xml" ContentType="application/vnd.openxmlformats-officedocument.spreadsheetml.revisionLog+xml"/>
  <Override PartName="/xl/revisions/revisionLog1750.xml" ContentType="application/vnd.openxmlformats-officedocument.spreadsheetml.revisionLog+xml"/>
  <Override PartName="/xl/revisions/revisionLog42.xml" ContentType="application/vnd.openxmlformats-officedocument.spreadsheetml.revisionLog+xml"/>
  <Override PartName="/xl/revisions/revisionLog138.xml" ContentType="application/vnd.openxmlformats-officedocument.spreadsheetml.revisionLog+xml"/>
  <Override PartName="/xl/revisions/revisionLog345.xml" ContentType="application/vnd.openxmlformats-officedocument.spreadsheetml.revisionLog+xml"/>
  <Override PartName="/xl/revisions/revisionLog552.xml" ContentType="application/vnd.openxmlformats-officedocument.spreadsheetml.revisionLog+xml"/>
  <Override PartName="/xl/revisions/revisionLog997.xml" ContentType="application/vnd.openxmlformats-officedocument.spreadsheetml.revisionLog+xml"/>
  <Override PartName="/xl/revisions/revisionLog1182.xml" ContentType="application/vnd.openxmlformats-officedocument.spreadsheetml.revisionLog+xml"/>
  <Override PartName="/xl/revisions/revisionLog1403.xml" ContentType="application/vnd.openxmlformats-officedocument.spreadsheetml.revisionLog+xml"/>
  <Override PartName="/xl/revisions/revisionLog1610.xml" ContentType="application/vnd.openxmlformats-officedocument.spreadsheetml.revisionLog+xml"/>
  <Override PartName="/xl/revisions/revisionLog1848.xml" ContentType="application/vnd.openxmlformats-officedocument.spreadsheetml.revisionLog+xml"/>
  <Override PartName="/xl/revisions/revisionLog191.xml" ContentType="application/vnd.openxmlformats-officedocument.spreadsheetml.revisionLog+xml"/>
  <Override PartName="/xl/revisions/revisionLog205.xml" ContentType="application/vnd.openxmlformats-officedocument.spreadsheetml.revisionLog+xml"/>
  <Override PartName="/xl/revisions/revisionLog412.xml" ContentType="application/vnd.openxmlformats-officedocument.spreadsheetml.revisionLog+xml"/>
  <Override PartName="/xl/revisions/revisionLog857.xml" ContentType="application/vnd.openxmlformats-officedocument.spreadsheetml.revisionLog+xml"/>
  <Override PartName="/xl/revisions/revisionLog1042.xml" ContentType="application/vnd.openxmlformats-officedocument.spreadsheetml.revisionLog+xml"/>
  <Override PartName="/xl/revisions/revisionLog1487.xml" ContentType="application/vnd.openxmlformats-officedocument.spreadsheetml.revisionLog+xml"/>
  <Override PartName="/xl/revisions/revisionLog1694.xml" ContentType="application/vnd.openxmlformats-officedocument.spreadsheetml.revisionLog+xml"/>
  <Override PartName="/xl/revisions/revisionLog1708.xml" ContentType="application/vnd.openxmlformats-officedocument.spreadsheetml.revisionLog+xml"/>
  <Override PartName="/xl/revisions/revisionLog289.xml" ContentType="application/vnd.openxmlformats-officedocument.spreadsheetml.revisionLog+xml"/>
  <Override PartName="/xl/revisions/revisionLog496.xml" ContentType="application/vnd.openxmlformats-officedocument.spreadsheetml.revisionLog+xml"/>
  <Override PartName="/xl/revisions/revisionLog717.xml" ContentType="application/vnd.openxmlformats-officedocument.spreadsheetml.revisionLog+xml"/>
  <Override PartName="/xl/revisions/revisionLog924.xml" ContentType="application/vnd.openxmlformats-officedocument.spreadsheetml.revisionLog+xml"/>
  <Override PartName="/xl/revisions/revisionLog1347.xml" ContentType="application/vnd.openxmlformats-officedocument.spreadsheetml.revisionLog+xml"/>
  <Override PartName="/xl/revisions/revisionLog1554.xml" ContentType="application/vnd.openxmlformats-officedocument.spreadsheetml.revisionLog+xml"/>
  <Override PartName="/xl/revisions/revisionLog1761.xml" ContentType="application/vnd.openxmlformats-officedocument.spreadsheetml.revisionLog+xml"/>
  <Override PartName="/xl/revisions/revisionLog53.xml" ContentType="application/vnd.openxmlformats-officedocument.spreadsheetml.revisionLog+xml"/>
  <Override PartName="/xl/revisions/revisionLog149.xml" ContentType="application/vnd.openxmlformats-officedocument.spreadsheetml.revisionLog+xml"/>
  <Override PartName="/xl/revisions/revisionLog356.xml" ContentType="application/vnd.openxmlformats-officedocument.spreadsheetml.revisionLog+xml"/>
  <Override PartName="/xl/revisions/revisionLog563.xml" ContentType="application/vnd.openxmlformats-officedocument.spreadsheetml.revisionLog+xml"/>
  <Override PartName="/xl/revisions/revisionLog770.xml" ContentType="application/vnd.openxmlformats-officedocument.spreadsheetml.revisionLog+xml"/>
  <Override PartName="/xl/revisions/revisionLog1193.xml" ContentType="application/vnd.openxmlformats-officedocument.spreadsheetml.revisionLog+xml"/>
  <Override PartName="/xl/revisions/revisionLog1207.xml" ContentType="application/vnd.openxmlformats-officedocument.spreadsheetml.revisionLog+xml"/>
  <Override PartName="/xl/revisions/revisionLog1414.xml" ContentType="application/vnd.openxmlformats-officedocument.spreadsheetml.revisionLog+xml"/>
  <Override PartName="/xl/revisions/revisionLog1621.xml" ContentType="application/vnd.openxmlformats-officedocument.spreadsheetml.revisionLog+xml"/>
  <Override PartName="/xl/revisions/revisionLog1859.xml" ContentType="application/vnd.openxmlformats-officedocument.spreadsheetml.revisionLog+xml"/>
  <Override PartName="/xl/revisions/revisionLog216.xml" ContentType="application/vnd.openxmlformats-officedocument.spreadsheetml.revisionLog+xml"/>
  <Override PartName="/xl/revisions/revisionLog423.xml" ContentType="application/vnd.openxmlformats-officedocument.spreadsheetml.revisionLog+xml"/>
  <Override PartName="/xl/revisions/revisionLog868.xml" ContentType="application/vnd.openxmlformats-officedocument.spreadsheetml.revisionLog+xml"/>
  <Override PartName="/xl/revisions/revisionLog1053.xml" ContentType="application/vnd.openxmlformats-officedocument.spreadsheetml.revisionLog+xml"/>
  <Override PartName="/xl/revisions/revisionLog1260.xml" ContentType="application/vnd.openxmlformats-officedocument.spreadsheetml.revisionLog+xml"/>
  <Override PartName="/xl/revisions/revisionLog1498.xml" ContentType="application/vnd.openxmlformats-officedocument.spreadsheetml.revisionLog+xml"/>
  <Override PartName="/xl/revisions/revisionLog1719.xml" ContentType="application/vnd.openxmlformats-officedocument.spreadsheetml.revisionLog+xml"/>
  <Override PartName="/xl/revisions/revisionLog630.xml" ContentType="application/vnd.openxmlformats-officedocument.spreadsheetml.revisionLog+xml"/>
  <Override PartName="/xl/revisions/revisionLog728.xml" ContentType="application/vnd.openxmlformats-officedocument.spreadsheetml.revisionLog+xml"/>
  <Override PartName="/xl/revisions/revisionLog935.xml" ContentType="application/vnd.openxmlformats-officedocument.spreadsheetml.revisionLog+xml"/>
  <Override PartName="/xl/revisions/revisionLog1358.xml" ContentType="application/vnd.openxmlformats-officedocument.spreadsheetml.revisionLog+xml"/>
  <Override PartName="/xl/revisions/revisionLog1565.xml" ContentType="application/vnd.openxmlformats-officedocument.spreadsheetml.revisionLog+xml"/>
  <Override PartName="/xl/revisions/revisionLog1772.xml" ContentType="application/vnd.openxmlformats-officedocument.spreadsheetml.revisionLog+xml"/>
  <Override PartName="/xl/revisions/revisionLog64.xml" ContentType="application/vnd.openxmlformats-officedocument.spreadsheetml.revisionLog+xml"/>
  <Override PartName="/xl/revisions/revisionLog367.xml" ContentType="application/vnd.openxmlformats-officedocument.spreadsheetml.revisionLog+xml"/>
  <Override PartName="/xl/revisions/revisionLog574.xml" ContentType="application/vnd.openxmlformats-officedocument.spreadsheetml.revisionLog+xml"/>
  <Override PartName="/xl/revisions/revisionLog1120.xml" ContentType="application/vnd.openxmlformats-officedocument.spreadsheetml.revisionLog+xml"/>
  <Override PartName="/xl/revisions/revisionLog1218.xml" ContentType="application/vnd.openxmlformats-officedocument.spreadsheetml.revisionLog+xml"/>
  <Override PartName="/xl/revisions/revisionLog1425.xml" ContentType="application/vnd.openxmlformats-officedocument.spreadsheetml.revisionLog+xml"/>
  <Override PartName="/xl/revisions/revisionLog227.xml" ContentType="application/vnd.openxmlformats-officedocument.spreadsheetml.revisionLog+xml"/>
  <Override PartName="/xl/revisions/revisionLog781.xml" ContentType="application/vnd.openxmlformats-officedocument.spreadsheetml.revisionLog+xml"/>
  <Override PartName="/xl/revisions/revisionLog879.xml" ContentType="application/vnd.openxmlformats-officedocument.spreadsheetml.revisionLog+xml"/>
  <Override PartName="/xl/revisions/revisionLog1632.xml" ContentType="application/vnd.openxmlformats-officedocument.spreadsheetml.revisionLog+xml"/>
  <Override PartName="/xl/revisions/revisionLog434.xml" ContentType="application/vnd.openxmlformats-officedocument.spreadsheetml.revisionLog+xml"/>
  <Override PartName="/xl/revisions/revisionLog641.xml" ContentType="application/vnd.openxmlformats-officedocument.spreadsheetml.revisionLog+xml"/>
  <Override PartName="/xl/revisions/revisionLog739.xml" ContentType="application/vnd.openxmlformats-officedocument.spreadsheetml.revisionLog+xml"/>
  <Override PartName="/xl/revisions/revisionLog1064.xml" ContentType="application/vnd.openxmlformats-officedocument.spreadsheetml.revisionLog+xml"/>
  <Override PartName="/xl/revisions/revisionLog1271.xml" ContentType="application/vnd.openxmlformats-officedocument.spreadsheetml.revisionLog+xml"/>
  <Override PartName="/xl/revisions/revisionLog1369.xml" ContentType="application/vnd.openxmlformats-officedocument.spreadsheetml.revisionLog+xml"/>
  <Override PartName="/xl/revisions/revisionLog1576.xml" ContentType="application/vnd.openxmlformats-officedocument.spreadsheetml.revisionLog+xml"/>
  <Override PartName="/xl/revisions/revisionLog280.xml" ContentType="application/vnd.openxmlformats-officedocument.spreadsheetml.revisionLog+xml"/>
  <Override PartName="/xl/revisions/revisionLog501.xml" ContentType="application/vnd.openxmlformats-officedocument.spreadsheetml.revisionLog+xml"/>
  <Override PartName="/xl/revisions/revisionLog946.xml" ContentType="application/vnd.openxmlformats-officedocument.spreadsheetml.revisionLog+xml"/>
  <Override PartName="/xl/revisions/revisionLog1131.xml" ContentType="application/vnd.openxmlformats-officedocument.spreadsheetml.revisionLog+xml"/>
  <Override PartName="/xl/revisions/revisionLog1229.xml" ContentType="application/vnd.openxmlformats-officedocument.spreadsheetml.revisionLog+xml"/>
  <Override PartName="/xl/revisions/revisionLog1783.xml" ContentType="application/vnd.openxmlformats-officedocument.spreadsheetml.revisionLog+xml"/>
  <Override PartName="/xl/revisions/revisionLog75.xml" ContentType="application/vnd.openxmlformats-officedocument.spreadsheetml.revisionLog+xml"/>
  <Override PartName="/xl/revisions/revisionLog140.xml" ContentType="application/vnd.openxmlformats-officedocument.spreadsheetml.revisionLog+xml"/>
  <Override PartName="/xl/revisions/revisionLog378.xml" ContentType="application/vnd.openxmlformats-officedocument.spreadsheetml.revisionLog+xml"/>
  <Override PartName="/xl/revisions/revisionLog585.xml" ContentType="application/vnd.openxmlformats-officedocument.spreadsheetml.revisionLog+xml"/>
  <Override PartName="/xl/revisions/revisionLog792.xml" ContentType="application/vnd.openxmlformats-officedocument.spreadsheetml.revisionLog+xml"/>
  <Override PartName="/xl/revisions/revisionLog806.xml" ContentType="application/vnd.openxmlformats-officedocument.spreadsheetml.revisionLog+xml"/>
  <Override PartName="/xl/revisions/revisionLog1436.xml" ContentType="application/vnd.openxmlformats-officedocument.spreadsheetml.revisionLog+xml"/>
  <Override PartName="/xl/revisions/revisionLog1643.xml" ContentType="application/vnd.openxmlformats-officedocument.spreadsheetml.revisionLog+xml"/>
  <Override PartName="/xl/revisions/revisionLog1850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238.xml" ContentType="application/vnd.openxmlformats-officedocument.spreadsheetml.revisionLog+xml"/>
  <Override PartName="/xl/revisions/revisionLog445.xml" ContentType="application/vnd.openxmlformats-officedocument.spreadsheetml.revisionLog+xml"/>
  <Override PartName="/xl/revisions/revisionLog652.xml" ContentType="application/vnd.openxmlformats-officedocument.spreadsheetml.revisionLog+xml"/>
  <Override PartName="/xl/revisions/revisionLog1075.xml" ContentType="application/vnd.openxmlformats-officedocument.spreadsheetml.revisionLog+xml"/>
  <Override PartName="/xl/revisions/revisionLog1282.xml" ContentType="application/vnd.openxmlformats-officedocument.spreadsheetml.revisionLog+xml"/>
  <Override PartName="/xl/revisions/revisionLog1503.xml" ContentType="application/vnd.openxmlformats-officedocument.spreadsheetml.revisionLog+xml"/>
  <Override PartName="/xl/revisions/revisionLog1710.xml" ContentType="application/vnd.openxmlformats-officedocument.spreadsheetml.revisionLog+xml"/>
  <Override PartName="/xl/revisions/revisionLog291.xml" ContentType="application/vnd.openxmlformats-officedocument.spreadsheetml.revisionLog+xml"/>
  <Override PartName="/xl/revisions/revisionLog305.xml" ContentType="application/vnd.openxmlformats-officedocument.spreadsheetml.revisionLog+xml"/>
  <Override PartName="/xl/revisions/revisionLog512.xml" ContentType="application/vnd.openxmlformats-officedocument.spreadsheetml.revisionLog+xml"/>
  <Override PartName="/xl/revisions/revisionLog957.xml" ContentType="application/vnd.openxmlformats-officedocument.spreadsheetml.revisionLog+xml"/>
  <Override PartName="/xl/revisions/revisionLog1142.xml" ContentType="application/vnd.openxmlformats-officedocument.spreadsheetml.revisionLog+xml"/>
  <Override PartName="/xl/revisions/revisionLog1587.xml" ContentType="application/vnd.openxmlformats-officedocument.spreadsheetml.revisionLog+xml"/>
  <Override PartName="/xl/revisions/revisionLog1794.xml" ContentType="application/vnd.openxmlformats-officedocument.spreadsheetml.revisionLog+xml"/>
  <Override PartName="/xl/revisions/revisionLog1808.xml" ContentType="application/vnd.openxmlformats-officedocument.spreadsheetml.revisionLog+xml"/>
  <Override PartName="/xl/revisions/revisionLog86.xml" ContentType="application/vnd.openxmlformats-officedocument.spreadsheetml.revisionLog+xml"/>
  <Override PartName="/xl/revisions/revisionLog151.xml" ContentType="application/vnd.openxmlformats-officedocument.spreadsheetml.revisionLog+xml"/>
  <Override PartName="/xl/revisions/revisionLog389.xml" ContentType="application/vnd.openxmlformats-officedocument.spreadsheetml.revisionLog+xml"/>
  <Override PartName="/xl/revisions/revisionLog596.xml" ContentType="application/vnd.openxmlformats-officedocument.spreadsheetml.revisionLog+xml"/>
  <Override PartName="/xl/revisions/revisionLog817.xml" ContentType="application/vnd.openxmlformats-officedocument.spreadsheetml.revisionLog+xml"/>
  <Override PartName="/xl/revisions/revisionLog1002.xml" ContentType="application/vnd.openxmlformats-officedocument.spreadsheetml.revisionLog+xml"/>
  <Override PartName="/xl/revisions/revisionLog1447.xml" ContentType="application/vnd.openxmlformats-officedocument.spreadsheetml.revisionLog+xml"/>
  <Override PartName="/xl/revisions/revisionLog1654.xml" ContentType="application/vnd.openxmlformats-officedocument.spreadsheetml.revisionLog+xml"/>
  <Override PartName="/xl/revisions/revisionLog1861.xml" ContentType="application/vnd.openxmlformats-officedocument.spreadsheetml.revisionLog+xml"/>
  <Override PartName="/xl/revisions/revisionLog249.xml" ContentType="application/vnd.openxmlformats-officedocument.spreadsheetml.revisionLog+xml"/>
  <Override PartName="/xl/revisions/revisionLog456.xml" ContentType="application/vnd.openxmlformats-officedocument.spreadsheetml.revisionLog+xml"/>
  <Override PartName="/xl/revisions/revisionLog663.xml" ContentType="application/vnd.openxmlformats-officedocument.spreadsheetml.revisionLog+xml"/>
  <Override PartName="/xl/revisions/revisionLog870.xml" ContentType="application/vnd.openxmlformats-officedocument.spreadsheetml.revisionLog+xml"/>
  <Override PartName="/xl/revisions/revisionLog1086.xml" ContentType="application/vnd.openxmlformats-officedocument.spreadsheetml.revisionLog+xml"/>
  <Override PartName="/xl/revisions/revisionLog1293.xml" ContentType="application/vnd.openxmlformats-officedocument.spreadsheetml.revisionLog+xml"/>
  <Override PartName="/xl/revisions/revisionLog1307.xml" ContentType="application/vnd.openxmlformats-officedocument.spreadsheetml.revisionLog+xml"/>
  <Override PartName="/xl/revisions/revisionLog1514.xml" ContentType="application/vnd.openxmlformats-officedocument.spreadsheetml.revisionLog+xml"/>
  <Override PartName="/xl/revisions/revisionLog1721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109.xml" ContentType="application/vnd.openxmlformats-officedocument.spreadsheetml.revisionLog+xml"/>
  <Override PartName="/xl/revisions/revisionLog316.xml" ContentType="application/vnd.openxmlformats-officedocument.spreadsheetml.revisionLog+xml"/>
  <Override PartName="/xl/revisions/revisionLog523.xml" ContentType="application/vnd.openxmlformats-officedocument.spreadsheetml.revisionLog+xml"/>
  <Override PartName="/xl/revisions/revisionLog968.xml" ContentType="application/vnd.openxmlformats-officedocument.spreadsheetml.revisionLog+xml"/>
  <Override PartName="/xl/revisions/revisionLog1153.xml" ContentType="application/vnd.openxmlformats-officedocument.spreadsheetml.revisionLog+xml"/>
  <Override PartName="/xl/revisions/revisionLog1598.xml" ContentType="application/vnd.openxmlformats-officedocument.spreadsheetml.revisionLog+xml"/>
  <Override PartName="/xl/revisions/revisionLog1819.xml" ContentType="application/vnd.openxmlformats-officedocument.spreadsheetml.revisionLog+xml"/>
  <Override PartName="/xl/revisions/revisionLog97.xml" ContentType="application/vnd.openxmlformats-officedocument.spreadsheetml.revisionLog+xml"/>
  <Override PartName="/xl/revisions/revisionLog730.xml" ContentType="application/vnd.openxmlformats-officedocument.spreadsheetml.revisionLog+xml"/>
  <Override PartName="/xl/revisions/revisionLog828.xml" ContentType="application/vnd.openxmlformats-officedocument.spreadsheetml.revisionLog+xml"/>
  <Override PartName="/xl/revisions/revisionLog1013.xml" ContentType="application/vnd.openxmlformats-officedocument.spreadsheetml.revisionLog+xml"/>
  <Override PartName="/xl/revisions/revisionLog1360.xml" ContentType="application/vnd.openxmlformats-officedocument.spreadsheetml.revisionLog+xml"/>
  <Override PartName="/xl/revisions/revisionLog1458.xml" ContentType="application/vnd.openxmlformats-officedocument.spreadsheetml.revisionLog+xml"/>
  <Override PartName="/xl/revisions/revisionLog1665.xml" ContentType="application/vnd.openxmlformats-officedocument.spreadsheetml.revisionLog+xml"/>
  <Override PartName="/xl/revisions/revisionLog1872.xml" ContentType="application/vnd.openxmlformats-officedocument.spreadsheetml.revisionLog+xml"/>
  <Override PartName="/xl/revisions/revisionLog162.xml" ContentType="application/vnd.openxmlformats-officedocument.spreadsheetml.revisionLog+xml"/>
  <Override PartName="/xl/revisions/revisionLog467.xml" ContentType="application/vnd.openxmlformats-officedocument.spreadsheetml.revisionLog+xml"/>
  <Override PartName="/xl/revisions/revisionLog1097.xml" ContentType="application/vnd.openxmlformats-officedocument.spreadsheetml.revisionLog+xml"/>
  <Override PartName="/xl/revisions/revisionLog1220.xml" ContentType="application/vnd.openxmlformats-officedocument.spreadsheetml.revisionLog+xml"/>
  <Override PartName="/xl/revisions/revisionLog1318.xml" ContentType="application/vnd.openxmlformats-officedocument.spreadsheetml.revisionLog+xml"/>
  <Override PartName="/xl/revisions/revisionLog1525.xml" ContentType="application/vnd.openxmlformats-officedocument.spreadsheetml.revisionLog+xml"/>
  <Override PartName="/xl/revisions/revisionLog674.xml" ContentType="application/vnd.openxmlformats-officedocument.spreadsheetml.revisionLog+xml"/>
  <Override PartName="/xl/revisions/revisionLog881.xml" ContentType="application/vnd.openxmlformats-officedocument.spreadsheetml.revisionLog+xml"/>
  <Override PartName="/xl/revisions/revisionLog979.xml" ContentType="application/vnd.openxmlformats-officedocument.spreadsheetml.revisionLog+xml"/>
  <Override PartName="/xl/revisions/revisionLog1732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7.xml" ContentType="application/vnd.openxmlformats-officedocument.spreadsheetml.revisionLog+xml"/>
  <Override PartName="/xl/revisions/revisionLog534.xml" ContentType="application/vnd.openxmlformats-officedocument.spreadsheetml.revisionLog+xml"/>
  <Override PartName="/xl/revisions/revisionLog741.xml" ContentType="application/vnd.openxmlformats-officedocument.spreadsheetml.revisionLog+xml"/>
  <Override PartName="/xl/revisions/revisionLog839.xml" ContentType="application/vnd.openxmlformats-officedocument.spreadsheetml.revisionLog+xml"/>
  <Override PartName="/xl/revisions/revisionLog1164.xml" ContentType="application/vnd.openxmlformats-officedocument.spreadsheetml.revisionLog+xml"/>
  <Override PartName="/xl/revisions/revisionLog1371.xml" ContentType="application/vnd.openxmlformats-officedocument.spreadsheetml.revisionLog+xml"/>
  <Override PartName="/xl/revisions/revisionLog1469.xml" ContentType="application/vnd.openxmlformats-officedocument.spreadsheetml.revisionLog+xml"/>
  <Override PartName="/xl/revisions/revisionLog173.xml" ContentType="application/vnd.openxmlformats-officedocument.spreadsheetml.revisionLog+xml"/>
  <Override PartName="/xl/revisions/revisionLog380.xml" ContentType="application/vnd.openxmlformats-officedocument.spreadsheetml.revisionLog+xml"/>
  <Override PartName="/xl/revisions/revisionLog601.xml" ContentType="application/vnd.openxmlformats-officedocument.spreadsheetml.revisionLog+xml"/>
  <Override PartName="/xl/revisions/revisionLog1024.xml" ContentType="application/vnd.openxmlformats-officedocument.spreadsheetml.revisionLog+xml"/>
  <Override PartName="/xl/revisions/revisionLog1231.xml" ContentType="application/vnd.openxmlformats-officedocument.spreadsheetml.revisionLog+xml"/>
  <Override PartName="/xl/revisions/revisionLog1676.xml" ContentType="application/vnd.openxmlformats-officedocument.spreadsheetml.revisionLog+xml"/>
  <Override PartName="/xl/revisions/revisionLog240.xml" ContentType="application/vnd.openxmlformats-officedocument.spreadsheetml.revisionLog+xml"/>
  <Override PartName="/xl/revisions/revisionLog478.xml" ContentType="application/vnd.openxmlformats-officedocument.spreadsheetml.revisionLog+xml"/>
  <Override PartName="/xl/revisions/revisionLog685.xml" ContentType="application/vnd.openxmlformats-officedocument.spreadsheetml.revisionLog+xml"/>
  <Override PartName="/xl/revisions/revisionLog892.xml" ContentType="application/vnd.openxmlformats-officedocument.spreadsheetml.revisionLog+xml"/>
  <Override PartName="/xl/revisions/revisionLog906.xml" ContentType="application/vnd.openxmlformats-officedocument.spreadsheetml.revisionLog+xml"/>
  <Override PartName="/xl/revisions/revisionLog1329.xml" ContentType="application/vnd.openxmlformats-officedocument.spreadsheetml.revisionLog+xml"/>
  <Override PartName="/xl/revisions/revisionLog1536.xml" ContentType="application/vnd.openxmlformats-officedocument.spreadsheetml.revisionLog+xml"/>
  <Override PartName="/xl/revisions/revisionLog1743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00.xml" ContentType="application/vnd.openxmlformats-officedocument.spreadsheetml.revisionLog+xml"/>
  <Override PartName="/xl/revisions/revisionLog338.xml" ContentType="application/vnd.openxmlformats-officedocument.spreadsheetml.revisionLog+xml"/>
  <Override PartName="/xl/revisions/revisionLog545.xml" ContentType="application/vnd.openxmlformats-officedocument.spreadsheetml.revisionLog+xml"/>
  <Override PartName="/xl/revisions/revisionLog752.xml" ContentType="application/vnd.openxmlformats-officedocument.spreadsheetml.revisionLog+xml"/>
  <Override PartName="/xl/revisions/revisionLog1175.xml" ContentType="application/vnd.openxmlformats-officedocument.spreadsheetml.revisionLog+xml"/>
  <Override PartName="/xl/revisions/revisionLog1382.xml" ContentType="application/vnd.openxmlformats-officedocument.spreadsheetml.revisionLog+xml"/>
  <Override PartName="/xl/revisions/revisionLog1603.xml" ContentType="application/vnd.openxmlformats-officedocument.spreadsheetml.revisionLog+xml"/>
  <Override PartName="/xl/revisions/revisionLog1810.xml" ContentType="application/vnd.openxmlformats-officedocument.spreadsheetml.revisionLog+xml"/>
  <Override PartName="/xl/revisions/revisionLog184.xml" ContentType="application/vnd.openxmlformats-officedocument.spreadsheetml.revisionLog+xml"/>
  <Override PartName="/xl/revisions/revisionLog391.xml" ContentType="application/vnd.openxmlformats-officedocument.spreadsheetml.revisionLog+xml"/>
  <Override PartName="/xl/revisions/revisionLog405.xml" ContentType="application/vnd.openxmlformats-officedocument.spreadsheetml.revisionLog+xml"/>
  <Override PartName="/xl/revisions/revisionLog612.xml" ContentType="application/vnd.openxmlformats-officedocument.spreadsheetml.revisionLog+xml"/>
  <Override PartName="/xl/revisions/revisionLog1035.xml" ContentType="application/vnd.openxmlformats-officedocument.spreadsheetml.revisionLog+xml"/>
  <Override PartName="/xl/revisions/revisionLog1242.xml" ContentType="application/vnd.openxmlformats-officedocument.spreadsheetml.revisionLog+xml"/>
  <Override PartName="/xl/revisions/revisionLog1687.xml" ContentType="application/vnd.openxmlformats-officedocument.spreadsheetml.revisionLog+xml"/>
  <Override PartName="/xl/revisions/revisionLog251.xml" ContentType="application/vnd.openxmlformats-officedocument.spreadsheetml.revisionLog+xml"/>
  <Override PartName="/xl/revisions/revisionLog489.xml" ContentType="application/vnd.openxmlformats-officedocument.spreadsheetml.revisionLog+xml"/>
  <Override PartName="/xl/revisions/revisionLog696.xml" ContentType="application/vnd.openxmlformats-officedocument.spreadsheetml.revisionLog+xml"/>
  <Override PartName="/xl/revisions/revisionLog917.xml" ContentType="application/vnd.openxmlformats-officedocument.spreadsheetml.revisionLog+xml"/>
  <Override PartName="/xl/revisions/revisionLog1102.xml" ContentType="application/vnd.openxmlformats-officedocument.spreadsheetml.revisionLog+xml"/>
  <Override PartName="/xl/revisions/revisionLog1547.xml" ContentType="application/vnd.openxmlformats-officedocument.spreadsheetml.revisionLog+xml"/>
  <Override PartName="/xl/revisions/revisionLog1754.xml" ContentType="application/vnd.openxmlformats-officedocument.spreadsheetml.revisionLog+xml"/>
  <Override PartName="/xl/revisions/revisionLog46.xml" ContentType="application/vnd.openxmlformats-officedocument.spreadsheetml.revisionLog+xml"/>
  <Override PartName="/xl/revisions/revisionLog349.xml" ContentType="application/vnd.openxmlformats-officedocument.spreadsheetml.revisionLog+xml"/>
  <Override PartName="/xl/revisions/revisionLog556.xml" ContentType="application/vnd.openxmlformats-officedocument.spreadsheetml.revisionLog+xml"/>
  <Override PartName="/xl/revisions/revisionLog763.xml" ContentType="application/vnd.openxmlformats-officedocument.spreadsheetml.revisionLog+xml"/>
  <Override PartName="/xl/revisions/revisionLog1186.xml" ContentType="application/vnd.openxmlformats-officedocument.spreadsheetml.revisionLog+xml"/>
  <Override PartName="/xl/revisions/revisionLog1393.xml" ContentType="application/vnd.openxmlformats-officedocument.spreadsheetml.revisionLog+xml"/>
  <Override PartName="/xl/revisions/revisionLog1407.xml" ContentType="application/vnd.openxmlformats-officedocument.spreadsheetml.revisionLog+xml"/>
  <Override PartName="/xl/revisions/revisionLog1614.xml" ContentType="application/vnd.openxmlformats-officedocument.spreadsheetml.revisionLog+xml"/>
  <Override PartName="/xl/revisions/revisionLog1821.xml" ContentType="application/vnd.openxmlformats-officedocument.spreadsheetml.revisionLog+xml"/>
  <Override PartName="/xl/revisions/revisionLog111.xml" ContentType="application/vnd.openxmlformats-officedocument.spreadsheetml.revisionLog+xml"/>
  <Override PartName="/xl/revisions/revisionLog195.xml" ContentType="application/vnd.openxmlformats-officedocument.spreadsheetml.revisionLog+xml"/>
  <Override PartName="/xl/revisions/revisionLog209.xml" ContentType="application/vnd.openxmlformats-officedocument.spreadsheetml.revisionLog+xml"/>
  <Override PartName="/xl/revisions/revisionLog416.xml" ContentType="application/vnd.openxmlformats-officedocument.spreadsheetml.revisionLog+xml"/>
  <Override PartName="/xl/revisions/revisionLog970.xml" ContentType="application/vnd.openxmlformats-officedocument.spreadsheetml.revisionLog+xml"/>
  <Override PartName="/xl/revisions/revisionLog1046.xml" ContentType="application/vnd.openxmlformats-officedocument.spreadsheetml.revisionLog+xml"/>
  <Override PartName="/xl/revisions/revisionLog1253.xml" ContentType="application/vnd.openxmlformats-officedocument.spreadsheetml.revisionLog+xml"/>
  <Override PartName="/xl/revisions/revisionLog1698.xml" ContentType="application/vnd.openxmlformats-officedocument.spreadsheetml.revisionLog+xml"/>
  <Override PartName="/xl/revisions/revisionLog623.xml" ContentType="application/vnd.openxmlformats-officedocument.spreadsheetml.revisionLog+xml"/>
  <Override PartName="/xl/revisions/revisionLog830.xml" ContentType="application/vnd.openxmlformats-officedocument.spreadsheetml.revisionLog+xml"/>
  <Override PartName="/xl/revisions/revisionLog928.xml" ContentType="application/vnd.openxmlformats-officedocument.spreadsheetml.revisionLog+xml"/>
  <Override PartName="/xl/revisions/revisionLog1460.xml" ContentType="application/vnd.openxmlformats-officedocument.spreadsheetml.revisionLog+xml"/>
  <Override PartName="/xl/revisions/revisionLog1558.xml" ContentType="application/vnd.openxmlformats-officedocument.spreadsheetml.revisionLog+xml"/>
  <Override PartName="/xl/revisions/revisionLog1765.xml" ContentType="application/vnd.openxmlformats-officedocument.spreadsheetml.revisionLog+xml"/>
  <Override PartName="/xl/revisions/revisionLog57.xml" ContentType="application/vnd.openxmlformats-officedocument.spreadsheetml.revisionLog+xml"/>
  <Override PartName="/xl/revisions/revisionLog262.xml" ContentType="application/vnd.openxmlformats-officedocument.spreadsheetml.revisionLog+xml"/>
  <Override PartName="/xl/revisions/revisionLog567.xml" ContentType="application/vnd.openxmlformats-officedocument.spreadsheetml.revisionLog+xml"/>
  <Override PartName="/xl/revisions/revisionLog1113.xml" ContentType="application/vnd.openxmlformats-officedocument.spreadsheetml.revisionLog+xml"/>
  <Override PartName="/xl/revisions/revisionLog1197.xml" ContentType="application/vnd.openxmlformats-officedocument.spreadsheetml.revisionLog+xml"/>
  <Override PartName="/xl/revisions/revisionLog1320.xml" ContentType="application/vnd.openxmlformats-officedocument.spreadsheetml.revisionLog+xml"/>
  <Override PartName="/xl/revisions/revisionLog1418.xml" ContentType="application/vnd.openxmlformats-officedocument.spreadsheetml.revisionLog+xml"/>
  <Override PartName="/xl/revisions/revisionLog122.xml" ContentType="application/vnd.openxmlformats-officedocument.spreadsheetml.revisionLog+xml"/>
  <Override PartName="/xl/revisions/revisionLog774.xml" ContentType="application/vnd.openxmlformats-officedocument.spreadsheetml.revisionLog+xml"/>
  <Override PartName="/xl/revisions/revisionLog981.xml" ContentType="application/vnd.openxmlformats-officedocument.spreadsheetml.revisionLog+xml"/>
  <Override PartName="/xl/revisions/revisionLog1057.xml" ContentType="application/vnd.openxmlformats-officedocument.spreadsheetml.revisionLog+xml"/>
  <Override PartName="/xl/revisions/revisionLog1625.xml" ContentType="application/vnd.openxmlformats-officedocument.spreadsheetml.revisionLog+xml"/>
  <Override PartName="/xl/revisions/revisionLog1832.xml" ContentType="application/vnd.openxmlformats-officedocument.spreadsheetml.revisionLog+xml"/>
  <Override PartName="/xl/revisions/revisionLog427.xml" ContentType="application/vnd.openxmlformats-officedocument.spreadsheetml.revisionLog+xml"/>
  <Override PartName="/xl/revisions/revisionLog634.xml" ContentType="application/vnd.openxmlformats-officedocument.spreadsheetml.revisionLog+xml"/>
  <Override PartName="/xl/revisions/revisionLog841.xml" ContentType="application/vnd.openxmlformats-officedocument.spreadsheetml.revisionLog+xml"/>
  <Override PartName="/xl/revisions/revisionLog1264.xml" ContentType="application/vnd.openxmlformats-officedocument.spreadsheetml.revisionLog+xml"/>
  <Override PartName="/xl/revisions/revisionLog1471.xml" ContentType="application/vnd.openxmlformats-officedocument.spreadsheetml.revisionLog+xml"/>
  <Override PartName="/xl/revisions/revisionLog1569.xml" ContentType="application/vnd.openxmlformats-officedocument.spreadsheetml.revisionLog+xml"/>
  <Override PartName="/xl/revisions/revisionLog273.xml" ContentType="application/vnd.openxmlformats-officedocument.spreadsheetml.revisionLog+xml"/>
  <Override PartName="/xl/revisions/revisionLog480.xml" ContentType="application/vnd.openxmlformats-officedocument.spreadsheetml.revisionLog+xml"/>
  <Override PartName="/xl/revisions/revisionLog701.xml" ContentType="application/vnd.openxmlformats-officedocument.spreadsheetml.revisionLog+xml"/>
  <Override PartName="/xl/revisions/revisionLog939.xml" ContentType="application/vnd.openxmlformats-officedocument.spreadsheetml.revisionLog+xml"/>
  <Override PartName="/xl/revisions/revisionLog1124.xml" ContentType="application/vnd.openxmlformats-officedocument.spreadsheetml.revisionLog+xml"/>
  <Override PartName="/xl/revisions/revisionLog1331.xml" ContentType="application/vnd.openxmlformats-officedocument.spreadsheetml.revisionLog+xml"/>
  <Override PartName="/xl/revisions/revisionLog1776.xml" ContentType="application/vnd.openxmlformats-officedocument.spreadsheetml.revisionLog+xml"/>
  <Override PartName="/xl/revisions/revisionLog68.xml" ContentType="application/vnd.openxmlformats-officedocument.spreadsheetml.revisionLog+xml"/>
  <Override PartName="/xl/revisions/revisionLog133.xml" ContentType="application/vnd.openxmlformats-officedocument.spreadsheetml.revisionLog+xml"/>
  <Override PartName="/xl/revisions/revisionLog340.xml" ContentType="application/vnd.openxmlformats-officedocument.spreadsheetml.revisionLog+xml"/>
  <Override PartName="/xl/revisions/revisionLog578.xml" ContentType="application/vnd.openxmlformats-officedocument.spreadsheetml.revisionLog+xml"/>
  <Override PartName="/xl/revisions/revisionLog785.xml" ContentType="application/vnd.openxmlformats-officedocument.spreadsheetml.revisionLog+xml"/>
  <Override PartName="/xl/revisions/revisionLog992.xml" ContentType="application/vnd.openxmlformats-officedocument.spreadsheetml.revisionLog+xml"/>
  <Override PartName="/xl/revisions/revisionLog1429.xml" ContentType="application/vnd.openxmlformats-officedocument.spreadsheetml.revisionLog+xml"/>
  <Override PartName="/xl/revisions/revisionLog1636.xml" ContentType="application/vnd.openxmlformats-officedocument.spreadsheetml.revisionLog+xml"/>
  <Override PartName="/xl/revisions/revisionLog1843.xml" ContentType="application/vnd.openxmlformats-officedocument.spreadsheetml.revisionLog+xml"/>
  <Override PartName="/xl/revisions/revisionLog200.xml" ContentType="application/vnd.openxmlformats-officedocument.spreadsheetml.revisionLog+xml"/>
  <Override PartName="/xl/revisions/revisionLog438.xml" ContentType="application/vnd.openxmlformats-officedocument.spreadsheetml.revisionLog+xml"/>
  <Override PartName="/xl/revisions/revisionLog645.xml" ContentType="application/vnd.openxmlformats-officedocument.spreadsheetml.revisionLog+xml"/>
  <Override PartName="/xl/revisions/revisionLog852.xml" ContentType="application/vnd.openxmlformats-officedocument.spreadsheetml.revisionLog+xml"/>
  <Override PartName="/xl/revisions/revisionLog1068.xml" ContentType="application/vnd.openxmlformats-officedocument.spreadsheetml.revisionLog+xml"/>
  <Override PartName="/xl/revisions/revisionLog1275.xml" ContentType="application/vnd.openxmlformats-officedocument.spreadsheetml.revisionLog+xml"/>
  <Override PartName="/xl/revisions/revisionLog1482.xml" ContentType="application/vnd.openxmlformats-officedocument.spreadsheetml.revisionLog+xml"/>
  <Override PartName="/xl/revisions/revisionLog1703.xml" ContentType="application/vnd.openxmlformats-officedocument.spreadsheetml.revisionLog+xml"/>
  <Override PartName="/xl/revisions/revisionLog284.xml" ContentType="application/vnd.openxmlformats-officedocument.spreadsheetml.revisionLog+xml"/>
  <Override PartName="/xl/revisions/revisionLog491.xml" ContentType="application/vnd.openxmlformats-officedocument.spreadsheetml.revisionLog+xml"/>
  <Override PartName="/xl/revisions/revisionLog505.xml" ContentType="application/vnd.openxmlformats-officedocument.spreadsheetml.revisionLog+xml"/>
  <Override PartName="/xl/revisions/revisionLog712.xml" ContentType="application/vnd.openxmlformats-officedocument.spreadsheetml.revisionLog+xml"/>
  <Override PartName="/xl/revisions/revisionLog1135.xml" ContentType="application/vnd.openxmlformats-officedocument.spreadsheetml.revisionLog+xml"/>
  <Override PartName="/xl/revisions/revisionLog1342.xml" ContentType="application/vnd.openxmlformats-officedocument.spreadsheetml.revisionLog+xml"/>
  <Override PartName="/xl/revisions/revisionLog1787.xml" ContentType="application/vnd.openxmlformats-officedocument.spreadsheetml.revisionLog+xml"/>
  <Override PartName="/xl/revisions/revisionLog79.xml" ContentType="application/vnd.openxmlformats-officedocument.spreadsheetml.revisionLog+xml"/>
  <Override PartName="/xl/revisions/revisionLog144.xml" ContentType="application/vnd.openxmlformats-officedocument.spreadsheetml.revisionLog+xml"/>
  <Override PartName="/xl/revisions/revisionLog589.xml" ContentType="application/vnd.openxmlformats-officedocument.spreadsheetml.revisionLog+xml"/>
  <Override PartName="/xl/revisions/revisionLog796.xml" ContentType="application/vnd.openxmlformats-officedocument.spreadsheetml.revisionLog+xml"/>
  <Override PartName="/xl/revisions/revisionLog1202.xml" ContentType="application/vnd.openxmlformats-officedocument.spreadsheetml.revisionLog+xml"/>
  <Override PartName="/xl/revisions/revisionLog1647.xml" ContentType="application/vnd.openxmlformats-officedocument.spreadsheetml.revisionLog+xml"/>
  <Override PartName="/xl/revisions/revisionLog1854.xml" ContentType="application/vnd.openxmlformats-officedocument.spreadsheetml.revisionLog+xml"/>
  <Override PartName="/xl/revisions/revisionLog351.xml" ContentType="application/vnd.openxmlformats-officedocument.spreadsheetml.revisionLog+xml"/>
  <Override PartName="/xl/revisions/revisionLog449.xml" ContentType="application/vnd.openxmlformats-officedocument.spreadsheetml.revisionLog+xml"/>
  <Override PartName="/xl/revisions/revisionLog656.xml" ContentType="application/vnd.openxmlformats-officedocument.spreadsheetml.revisionLog+xml"/>
  <Override PartName="/xl/revisions/revisionLog863.xml" ContentType="application/vnd.openxmlformats-officedocument.spreadsheetml.revisionLog+xml"/>
  <Override PartName="/xl/revisions/revisionLog1079.xml" ContentType="application/vnd.openxmlformats-officedocument.spreadsheetml.revisionLog+xml"/>
  <Override PartName="/xl/revisions/revisionLog1286.xml" ContentType="application/vnd.openxmlformats-officedocument.spreadsheetml.revisionLog+xml"/>
  <Override PartName="/xl/revisions/revisionLog1493.xml" ContentType="application/vnd.openxmlformats-officedocument.spreadsheetml.revisionLog+xml"/>
  <Override PartName="/xl/revisions/revisionLog1507.xml" ContentType="application/vnd.openxmlformats-officedocument.spreadsheetml.revisionLog+xml"/>
  <Override PartName="/xl/revisions/revisionLog1714.xml" ContentType="application/vnd.openxmlformats-officedocument.spreadsheetml.revisionLog+xml"/>
  <Override PartName="/xl/revisions/revisionLog211.xml" ContentType="application/vnd.openxmlformats-officedocument.spreadsheetml.revisionLog+xml"/>
  <Override PartName="/xl/revisions/revisionLog295.xml" ContentType="application/vnd.openxmlformats-officedocument.spreadsheetml.revisionLog+xml"/>
  <Override PartName="/xl/revisions/revisionLog309.xml" ContentType="application/vnd.openxmlformats-officedocument.spreadsheetml.revisionLog+xml"/>
  <Override PartName="/xl/revisions/revisionLog516.xml" ContentType="application/vnd.openxmlformats-officedocument.spreadsheetml.revisionLog+xml"/>
  <Override PartName="/xl/revisions/revisionLog1146.xml" ContentType="application/vnd.openxmlformats-officedocument.spreadsheetml.revisionLog+xml"/>
  <Override PartName="/xl/revisions/revisionLog1798.xml" ContentType="application/vnd.openxmlformats-officedocument.spreadsheetml.revisionLog+xml"/>
  <Override PartName="/xl/revisions/revisionLog723.xml" ContentType="application/vnd.openxmlformats-officedocument.spreadsheetml.revisionLog+xml"/>
  <Override PartName="/xl/revisions/revisionLog930.xml" ContentType="application/vnd.openxmlformats-officedocument.spreadsheetml.revisionLog+xml"/>
  <Override PartName="/xl/revisions/revisionLog1006.xml" ContentType="application/vnd.openxmlformats-officedocument.spreadsheetml.revisionLog+xml"/>
  <Override PartName="/xl/revisions/revisionLog1353.xml" ContentType="application/vnd.openxmlformats-officedocument.spreadsheetml.revisionLog+xml"/>
  <Override PartName="/xl/revisions/revisionLog1560.xml" ContentType="application/vnd.openxmlformats-officedocument.spreadsheetml.revisionLog+xml"/>
  <Override PartName="/xl/revisions/revisionLog1658.xml" ContentType="application/vnd.openxmlformats-officedocument.spreadsheetml.revisionLog+xml"/>
  <Override PartName="/xl/revisions/revisionLog1865.xml" ContentType="application/vnd.openxmlformats-officedocument.spreadsheetml.revisionLog+xml"/>
  <Override PartName="/xl/revisions/revisionLog155.xml" ContentType="application/vnd.openxmlformats-officedocument.spreadsheetml.revisionLog+xml"/>
  <Override PartName="/xl/revisions/revisionLog362.xml" ContentType="application/vnd.openxmlformats-officedocument.spreadsheetml.revisionLog+xml"/>
  <Override PartName="/xl/revisions/revisionLog1213.xml" ContentType="application/vnd.openxmlformats-officedocument.spreadsheetml.revisionLog+xml"/>
  <Override PartName="/xl/revisions/revisionLog1297.xml" ContentType="application/vnd.openxmlformats-officedocument.spreadsheetml.revisionLog+xml"/>
  <Override PartName="/xl/revisions/revisionLog1420.xml" ContentType="application/vnd.openxmlformats-officedocument.spreadsheetml.revisionLog+xml"/>
  <Override PartName="/xl/revisions/revisionLog1518.xml" ContentType="application/vnd.openxmlformats-officedocument.spreadsheetml.revisionLog+xml"/>
  <Override PartName="/xl/revisions/revisionLog222.xml" ContentType="application/vnd.openxmlformats-officedocument.spreadsheetml.revisionLog+xml"/>
  <Override PartName="/xl/revisions/revisionLog667.xml" ContentType="application/vnd.openxmlformats-officedocument.spreadsheetml.revisionLog+xml"/>
  <Override PartName="/xl/revisions/revisionLog874.xml" ContentType="application/vnd.openxmlformats-officedocument.spreadsheetml.revisionLog+xml"/>
  <Override PartName="/xl/revisions/revisionLog1725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527.xml" ContentType="application/vnd.openxmlformats-officedocument.spreadsheetml.revisionLog+xml"/>
  <Override PartName="/xl/revisions/revisionLog734.xml" ContentType="application/vnd.openxmlformats-officedocument.spreadsheetml.revisionLog+xml"/>
  <Override PartName="/xl/revisions/revisionLog941.xml" ContentType="application/vnd.openxmlformats-officedocument.spreadsheetml.revisionLog+xml"/>
  <Override PartName="/xl/revisions/revisionLog1157.xml" ContentType="application/vnd.openxmlformats-officedocument.spreadsheetml.revisionLog+xml"/>
  <Override PartName="/xl/revisions/revisionLog1364.xml" ContentType="application/vnd.openxmlformats-officedocument.spreadsheetml.revisionLog+xml"/>
  <Override PartName="/xl/revisions/revisionLog1571.xml" ContentType="application/vnd.openxmlformats-officedocument.spreadsheetml.revisionLog+xml"/>
  <Override PartName="/xl/revisions/revisionLog70.xml" ContentType="application/vnd.openxmlformats-officedocument.spreadsheetml.revisionLog+xml"/>
  <Override PartName="/xl/revisions/revisionLog166.xml" ContentType="application/vnd.openxmlformats-officedocument.spreadsheetml.revisionLog+xml"/>
  <Override PartName="/xl/revisions/revisionLog373.xml" ContentType="application/vnd.openxmlformats-officedocument.spreadsheetml.revisionLog+xml"/>
  <Override PartName="/xl/revisions/revisionLog580.xml" ContentType="application/vnd.openxmlformats-officedocument.spreadsheetml.revisionLog+xml"/>
  <Override PartName="/xl/revisions/revisionLog801.xml" ContentType="application/vnd.openxmlformats-officedocument.spreadsheetml.revisionLog+xml"/>
  <Override PartName="/xl/revisions/revisionLog1017.xml" ContentType="application/vnd.openxmlformats-officedocument.spreadsheetml.revisionLog+xml"/>
  <Override PartName="/xl/revisions/revisionLog1224.xml" ContentType="application/vnd.openxmlformats-officedocument.spreadsheetml.revisionLog+xml"/>
  <Override PartName="/xl/revisions/revisionLog1431.xml" ContentType="application/vnd.openxmlformats-officedocument.spreadsheetml.revisionLog+xml"/>
  <Override PartName="/xl/revisions/revisionLog1669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33.xml" ContentType="application/vnd.openxmlformats-officedocument.spreadsheetml.revisionLog+xml"/>
  <Override PartName="/xl/revisions/revisionLog440.xml" ContentType="application/vnd.openxmlformats-officedocument.spreadsheetml.revisionLog+xml"/>
  <Override PartName="/xl/revisions/revisionLog678.xml" ContentType="application/vnd.openxmlformats-officedocument.spreadsheetml.revisionLog+xml"/>
  <Override PartName="/xl/revisions/revisionLog885.xml" ContentType="application/vnd.openxmlformats-officedocument.spreadsheetml.revisionLog+xml"/>
  <Override PartName="/xl/revisions/revisionLog1070.xml" ContentType="application/vnd.openxmlformats-officedocument.spreadsheetml.revisionLog+xml"/>
  <Override PartName="/xl/revisions/revisionLog1529.xml" ContentType="application/vnd.openxmlformats-officedocument.spreadsheetml.revisionLog+xml"/>
  <Override PartName="/xl/revisions/revisionLog1736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00.xml" ContentType="application/vnd.openxmlformats-officedocument.spreadsheetml.revisionLog+xml"/>
  <Override PartName="/xl/revisions/revisionLog538.xml" ContentType="application/vnd.openxmlformats-officedocument.spreadsheetml.revisionLog+xml"/>
  <Override PartName="/xl/revisions/revisionLog745.xml" ContentType="application/vnd.openxmlformats-officedocument.spreadsheetml.revisionLog+xml"/>
  <Override PartName="/xl/revisions/revisionLog952.xml" ContentType="application/vnd.openxmlformats-officedocument.spreadsheetml.revisionLog+xml"/>
  <Override PartName="/xl/revisions/revisionLog1168.xml" ContentType="application/vnd.openxmlformats-officedocument.spreadsheetml.revisionLog+xml"/>
  <Override PartName="/xl/revisions/revisionLog1375.xml" ContentType="application/vnd.openxmlformats-officedocument.spreadsheetml.revisionLog+xml"/>
  <Override PartName="/xl/revisions/revisionLog1582.xml" ContentType="application/vnd.openxmlformats-officedocument.spreadsheetml.revisionLog+xml"/>
  <Override PartName="/xl/revisions/revisionLog1803.xml" ContentType="application/vnd.openxmlformats-officedocument.spreadsheetml.revisionLog+xml"/>
  <Override PartName="/xl/revisions/revisionLog81.xml" ContentType="application/vnd.openxmlformats-officedocument.spreadsheetml.revisionLog+xml"/>
  <Override PartName="/xl/revisions/revisionLog177.xml" ContentType="application/vnd.openxmlformats-officedocument.spreadsheetml.revisionLog+xml"/>
  <Override PartName="/xl/revisions/revisionLog384.xml" ContentType="application/vnd.openxmlformats-officedocument.spreadsheetml.revisionLog+xml"/>
  <Override PartName="/xl/revisions/revisionLog591.xml" ContentType="application/vnd.openxmlformats-officedocument.spreadsheetml.revisionLog+xml"/>
  <Override PartName="/xl/revisions/revisionLog605.xml" ContentType="application/vnd.openxmlformats-officedocument.spreadsheetml.revisionLog+xml"/>
  <Override PartName="/xl/revisions/revisionLog812.xml" ContentType="application/vnd.openxmlformats-officedocument.spreadsheetml.revisionLog+xml"/>
  <Override PartName="/xl/revisions/revisionLog1028.xml" ContentType="application/vnd.openxmlformats-officedocument.spreadsheetml.revisionLog+xml"/>
  <Override PartName="/xl/revisions/revisionLog1235.xml" ContentType="application/vnd.openxmlformats-officedocument.spreadsheetml.revisionLog+xml"/>
  <Override PartName="/xl/revisions/revisionLog1442.xml" ContentType="application/vnd.openxmlformats-officedocument.spreadsheetml.revisionLog+xml"/>
  <Override PartName="/xl/revisions/revisionLog244.xml" ContentType="application/vnd.openxmlformats-officedocument.spreadsheetml.revisionLog+xml"/>
  <Override PartName="/xl/revisions/revisionLog689.xml" ContentType="application/vnd.openxmlformats-officedocument.spreadsheetml.revisionLog+xml"/>
  <Override PartName="/xl/revisions/revisionLog896.xml" ContentType="application/vnd.openxmlformats-officedocument.spreadsheetml.revisionLog+xml"/>
  <Override PartName="/xl/revisions/revisionLog1081.xml" ContentType="application/vnd.openxmlformats-officedocument.spreadsheetml.revisionLog+xml"/>
  <Override PartName="/xl/revisions/revisionLog1302.xml" ContentType="application/vnd.openxmlformats-officedocument.spreadsheetml.revisionLog+xml"/>
  <Override PartName="/xl/revisions/revisionLog1747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451.xml" ContentType="application/vnd.openxmlformats-officedocument.spreadsheetml.revisionLog+xml"/>
  <Override PartName="/xl/revisions/revisionLog549.xml" ContentType="application/vnd.openxmlformats-officedocument.spreadsheetml.revisionLog+xml"/>
  <Override PartName="/xl/revisions/revisionLog756.xml" ContentType="application/vnd.openxmlformats-officedocument.spreadsheetml.revisionLog+xml"/>
  <Override PartName="/xl/revisions/revisionLog1179.xml" ContentType="application/vnd.openxmlformats-officedocument.spreadsheetml.revisionLog+xml"/>
  <Override PartName="/xl/revisions/revisionLog1386.xml" ContentType="application/vnd.openxmlformats-officedocument.spreadsheetml.revisionLog+xml"/>
  <Override PartName="/xl/revisions/revisionLog1593.xml" ContentType="application/vnd.openxmlformats-officedocument.spreadsheetml.revisionLog+xml"/>
  <Override PartName="/xl/revisions/revisionLog1607.xml" ContentType="application/vnd.openxmlformats-officedocument.spreadsheetml.revisionLog+xml"/>
  <Override PartName="/xl/revisions/revisionLog1814.xml" ContentType="application/vnd.openxmlformats-officedocument.spreadsheetml.revisionLog+xml"/>
  <Override PartName="/xl/revisions/revisionLog104.xml" ContentType="application/vnd.openxmlformats-officedocument.spreadsheetml.revisionLog+xml"/>
  <Override PartName="/xl/revisions/revisionLog188.xml" ContentType="application/vnd.openxmlformats-officedocument.spreadsheetml.revisionLog+xml"/>
  <Override PartName="/xl/revisions/revisionLog311.xml" ContentType="application/vnd.openxmlformats-officedocument.spreadsheetml.revisionLog+xml"/>
  <Override PartName="/xl/revisions/revisionLog395.xml" ContentType="application/vnd.openxmlformats-officedocument.spreadsheetml.revisionLog+xml"/>
  <Override PartName="/xl/revisions/revisionLog409.xml" ContentType="application/vnd.openxmlformats-officedocument.spreadsheetml.revisionLog+xml"/>
  <Override PartName="/xl/revisions/revisionLog963.xml" ContentType="application/vnd.openxmlformats-officedocument.spreadsheetml.revisionLog+xml"/>
  <Override PartName="/xl/revisions/revisionLog1039.xml" ContentType="application/vnd.openxmlformats-officedocument.spreadsheetml.revisionLog+xml"/>
  <Override PartName="/xl/revisions/revisionLog1246.xml" ContentType="application/vnd.openxmlformats-officedocument.spreadsheetml.revisionLog+xml"/>
  <Override PartName="/xl/revisions/revisionLog92.xml" ContentType="application/vnd.openxmlformats-officedocument.spreadsheetml.revisionLog+xml"/>
  <Override PartName="/xl/revisions/revisionLog616.xml" ContentType="application/vnd.openxmlformats-officedocument.spreadsheetml.revisionLog+xml"/>
  <Override PartName="/xl/revisions/revisionLog823.xml" ContentType="application/vnd.openxmlformats-officedocument.spreadsheetml.revisionLog+xml"/>
  <Override PartName="/xl/revisions/revisionLog1453.xml" ContentType="application/vnd.openxmlformats-officedocument.spreadsheetml.revisionLog+xml"/>
  <Override PartName="/xl/revisions/revisionLog1660.xml" ContentType="application/vnd.openxmlformats-officedocument.spreadsheetml.revisionLog+xml"/>
  <Override PartName="/xl/revisions/revisionLog1758.xml" ContentType="application/vnd.openxmlformats-officedocument.spreadsheetml.revisionLog+xml"/>
  <Override PartName="/xl/revisions/revisionLog255.xml" ContentType="application/vnd.openxmlformats-officedocument.spreadsheetml.revisionLog+xml"/>
  <Override PartName="/xl/revisions/revisionLog462.xml" ContentType="application/vnd.openxmlformats-officedocument.spreadsheetml.revisionLog+xml"/>
  <Override PartName="/xl/revisions/revisionLog1092.xml" ContentType="application/vnd.openxmlformats-officedocument.spreadsheetml.revisionLog+xml"/>
  <Override PartName="/xl/revisions/revisionLog1106.xml" ContentType="application/vnd.openxmlformats-officedocument.spreadsheetml.revisionLog+xml"/>
  <Override PartName="/xl/revisions/revisionLog1313.xml" ContentType="application/vnd.openxmlformats-officedocument.spreadsheetml.revisionLog+xml"/>
  <Override PartName="/xl/revisions/revisionLog1397.xml" ContentType="application/vnd.openxmlformats-officedocument.spreadsheetml.revisionLog+xml"/>
  <Override PartName="/xl/revisions/revisionLog1520.xml" ContentType="application/vnd.openxmlformats-officedocument.spreadsheetml.revisionLog+xml"/>
  <Override PartName="/xl/revisions/revisionLog115.xml" ContentType="application/vnd.openxmlformats-officedocument.spreadsheetml.revisionLog+xml"/>
  <Override PartName="/xl/revisions/revisionLog322.xml" ContentType="application/vnd.openxmlformats-officedocument.spreadsheetml.revisionLog+xml"/>
  <Override PartName="/xl/revisions/revisionLog767.xml" ContentType="application/vnd.openxmlformats-officedocument.spreadsheetml.revisionLog+xml"/>
  <Override PartName="/xl/revisions/revisionLog974.xml" ContentType="application/vnd.openxmlformats-officedocument.spreadsheetml.revisionLog+xml"/>
  <Override PartName="/xl/revisions/revisionLog1618.xml" ContentType="application/vnd.openxmlformats-officedocument.spreadsheetml.revisionLog+xml"/>
  <Override PartName="/xl/revisions/revisionLog1825.xml" ContentType="application/vnd.openxmlformats-officedocument.spreadsheetml.revisionLog+xml"/>
  <Override PartName="/xl/revisions/revisionLog199.xml" ContentType="application/vnd.openxmlformats-officedocument.spreadsheetml.revisionLog+xml"/>
  <Override PartName="/xl/revisions/revisionLog627.xml" ContentType="application/vnd.openxmlformats-officedocument.spreadsheetml.revisionLog+xml"/>
  <Override PartName="/xl/revisions/revisionLog834.xml" ContentType="application/vnd.openxmlformats-officedocument.spreadsheetml.revisionLog+xml"/>
  <Override PartName="/xl/revisions/revisionLog1257.xml" ContentType="application/vnd.openxmlformats-officedocument.spreadsheetml.revisionLog+xml"/>
  <Override PartName="/xl/revisions/revisionLog1464.xml" ContentType="application/vnd.openxmlformats-officedocument.spreadsheetml.revisionLog+xml"/>
  <Override PartName="/xl/revisions/revisionLog1671.xml" ContentType="application/vnd.openxmlformats-officedocument.spreadsheetml.revisionLog+xml"/>
  <Override PartName="/xl/revisions/revisionLog266.xml" ContentType="application/vnd.openxmlformats-officedocument.spreadsheetml.revisionLog+xml"/>
  <Override PartName="/xl/revisions/revisionLog473.xml" ContentType="application/vnd.openxmlformats-officedocument.spreadsheetml.revisionLog+xml"/>
  <Override PartName="/xl/revisions/revisionLog680.xml" ContentType="application/vnd.openxmlformats-officedocument.spreadsheetml.revisionLog+xml"/>
  <Override PartName="/xl/revisions/revisionLog901.xml" ContentType="application/vnd.openxmlformats-officedocument.spreadsheetml.revisionLog+xml"/>
  <Override PartName="/xl/revisions/revisionLog1117.xml" ContentType="application/vnd.openxmlformats-officedocument.spreadsheetml.revisionLog+xml"/>
  <Override PartName="/xl/revisions/revisionLog1324.xml" ContentType="application/vnd.openxmlformats-officedocument.spreadsheetml.revisionLog+xml"/>
  <Override PartName="/xl/revisions/revisionLog1531.xml" ContentType="application/vnd.openxmlformats-officedocument.spreadsheetml.revisionLog+xml"/>
  <Override PartName="/xl/revisions/revisionLog1769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126.xml" ContentType="application/vnd.openxmlformats-officedocument.spreadsheetml.revisionLog+xml"/>
  <Override PartName="/xl/revisions/revisionLog333.xml" ContentType="application/vnd.openxmlformats-officedocument.spreadsheetml.revisionLog+xml"/>
  <Override PartName="/xl/revisions/revisionLog540.xml" ContentType="application/vnd.openxmlformats-officedocument.spreadsheetml.revisionLog+xml"/>
  <Override PartName="/xl/revisions/revisionLog778.xml" ContentType="application/vnd.openxmlformats-officedocument.spreadsheetml.revisionLog+xml"/>
  <Override PartName="/xl/revisions/revisionLog985.xml" ContentType="application/vnd.openxmlformats-officedocument.spreadsheetml.revisionLog+xml"/>
  <Override PartName="/xl/revisions/revisionLog1170.xml" ContentType="application/vnd.openxmlformats-officedocument.spreadsheetml.revisionLog+xml"/>
  <Override PartName="/xl/revisions/revisionLog1629.xml" ContentType="application/vnd.openxmlformats-officedocument.spreadsheetml.revisionLog+xml"/>
  <Override PartName="/xl/revisions/revisionLog1836.xml" ContentType="application/vnd.openxmlformats-officedocument.spreadsheetml.revisionLog+xml"/>
  <Override PartName="/xl/revisions/revisionLog638.xml" ContentType="application/vnd.openxmlformats-officedocument.spreadsheetml.revisionLog+xml"/>
  <Override PartName="/xl/revisions/revisionLog845.xml" ContentType="application/vnd.openxmlformats-officedocument.spreadsheetml.revisionLog+xml"/>
  <Override PartName="/xl/revisions/revisionLog1030.xml" ContentType="application/vnd.openxmlformats-officedocument.spreadsheetml.revisionLog+xml"/>
  <Override PartName="/xl/revisions/revisionLog1268.xml" ContentType="application/vnd.openxmlformats-officedocument.spreadsheetml.revisionLog+xml"/>
  <Override PartName="/xl/revisions/revisionLog1475.xml" ContentType="application/vnd.openxmlformats-officedocument.spreadsheetml.revisionLog+xml"/>
  <Override PartName="/xl/revisions/revisionLog1682.xml" ContentType="application/vnd.openxmlformats-officedocument.spreadsheetml.revisionLog+xml"/>
  <Override PartName="/xl/revisions/revisionLog277.xml" ContentType="application/vnd.openxmlformats-officedocument.spreadsheetml.revisionLog+xml"/>
  <Override PartName="/xl/revisions/revisionLog400.xml" ContentType="application/vnd.openxmlformats-officedocument.spreadsheetml.revisionLog+xml"/>
  <Override PartName="/xl/revisions/revisionLog484.xml" ContentType="application/vnd.openxmlformats-officedocument.spreadsheetml.revisionLog+xml"/>
  <Override PartName="/xl/revisions/revisionLog705.xml" ContentType="application/vnd.openxmlformats-officedocument.spreadsheetml.revisionLog+xml"/>
  <Override PartName="/xl/revisions/revisionLog1128.xml" ContentType="application/vnd.openxmlformats-officedocument.spreadsheetml.revisionLog+xml"/>
  <Override PartName="/xl/revisions/revisionLog1335.xml" ContentType="application/vnd.openxmlformats-officedocument.spreadsheetml.revisionLog+xml"/>
  <Override PartName="/xl/revisions/revisionLog1542.xml" ContentType="application/vnd.openxmlformats-officedocument.spreadsheetml.revisionLog+xml"/>
  <Override PartName="/xl/revisions/revisionLog137.xml" ContentType="application/vnd.openxmlformats-officedocument.spreadsheetml.revisionLog+xml"/>
  <Override PartName="/xl/revisions/revisionLog344.xml" ContentType="application/vnd.openxmlformats-officedocument.spreadsheetml.revisionLog+xml"/>
  <Override PartName="/xl/revisions/revisionLog691.xml" ContentType="application/vnd.openxmlformats-officedocument.spreadsheetml.revisionLog+xml"/>
  <Override PartName="/xl/revisions/revisionLog789.xml" ContentType="application/vnd.openxmlformats-officedocument.spreadsheetml.revisionLog+xml"/>
  <Override PartName="/xl/revisions/revisionLog912.xml" ContentType="application/vnd.openxmlformats-officedocument.spreadsheetml.revisionLog+xml"/>
  <Override PartName="/xl/revisions/revisionLog996.xml" ContentType="application/vnd.openxmlformats-officedocument.spreadsheetml.revisionLog+xml"/>
  <Override PartName="/xl/revisions/revisionLog1847.xml" ContentType="application/vnd.openxmlformats-officedocument.spreadsheetml.revisionLog+xml"/>
  <Override PartName="/xl/revisions/revisionLog41.xml" ContentType="application/vnd.openxmlformats-officedocument.spreadsheetml.revisionLog+xml"/>
  <Override PartName="/xl/revisions/revisionLog551.xml" ContentType="application/vnd.openxmlformats-officedocument.spreadsheetml.revisionLog+xml"/>
  <Override PartName="/xl/revisions/revisionLog649.xml" ContentType="application/vnd.openxmlformats-officedocument.spreadsheetml.revisionLog+xml"/>
  <Override PartName="/xl/revisions/revisionLog856.xml" ContentType="application/vnd.openxmlformats-officedocument.spreadsheetml.revisionLog+xml"/>
  <Override PartName="/xl/revisions/revisionLog1181.xml" ContentType="application/vnd.openxmlformats-officedocument.spreadsheetml.revisionLog+xml"/>
  <Override PartName="/xl/revisions/revisionLog1279.xml" ContentType="application/vnd.openxmlformats-officedocument.spreadsheetml.revisionLog+xml"/>
  <Override PartName="/xl/revisions/revisionLog1402.xml" ContentType="application/vnd.openxmlformats-officedocument.spreadsheetml.revisionLog+xml"/>
  <Override PartName="/xl/revisions/revisionLog1486.xml" ContentType="application/vnd.openxmlformats-officedocument.spreadsheetml.revisionLog+xml"/>
  <Override PartName="/xl/revisions/revisionLog1707.xml" ContentType="application/vnd.openxmlformats-officedocument.spreadsheetml.revisionLog+xml"/>
  <Override PartName="/xl/revisions/revisionLog190.xml" ContentType="application/vnd.openxmlformats-officedocument.spreadsheetml.revisionLog+xml"/>
  <Override PartName="/xl/revisions/revisionLog204.xml" ContentType="application/vnd.openxmlformats-officedocument.spreadsheetml.revisionLog+xml"/>
  <Override PartName="/xl/revisions/revisionLog288.xml" ContentType="application/vnd.openxmlformats-officedocument.spreadsheetml.revisionLog+xml"/>
  <Override PartName="/xl/revisions/revisionLog411.xml" ContentType="application/vnd.openxmlformats-officedocument.spreadsheetml.revisionLog+xml"/>
  <Override PartName="/xl/revisions/revisionLog509.xml" ContentType="application/vnd.openxmlformats-officedocument.spreadsheetml.revisionLog+xml"/>
  <Override PartName="/xl/revisions/revisionLog1041.xml" ContentType="application/vnd.openxmlformats-officedocument.spreadsheetml.revisionLog+xml"/>
  <Override PartName="/xl/revisions/revisionLog1139.xml" ContentType="application/vnd.openxmlformats-officedocument.spreadsheetml.revisionLog+xml"/>
  <Override PartName="/xl/revisions/revisionLog1346.xml" ContentType="application/vnd.openxmlformats-officedocument.spreadsheetml.revisionLog+xml"/>
  <Override PartName="/xl/revisions/revisionLog1693.xml" ContentType="application/vnd.openxmlformats-officedocument.spreadsheetml.revisionLog+xml"/>
  <Override PartName="/xl/revisions/revisionLog495.xml" ContentType="application/vnd.openxmlformats-officedocument.spreadsheetml.revisionLog+xml"/>
  <Override PartName="/xl/revisions/revisionLog716.xml" ContentType="application/vnd.openxmlformats-officedocument.spreadsheetml.revisionLog+xml"/>
  <Override PartName="/xl/revisions/revisionLog923.xml" ContentType="application/vnd.openxmlformats-officedocument.spreadsheetml.revisionLog+xml"/>
  <Override PartName="/xl/revisions/revisionLog1553.xml" ContentType="application/vnd.openxmlformats-officedocument.spreadsheetml.revisionLog+xml"/>
  <Override PartName="/xl/revisions/revisionLog1760.xml" ContentType="application/vnd.openxmlformats-officedocument.spreadsheetml.revisionLog+xml"/>
  <Override PartName="/xl/revisions/revisionLog1858.xml" ContentType="application/vnd.openxmlformats-officedocument.spreadsheetml.revisionLog+xml"/>
  <Override PartName="/xl/revisions/revisionLog52.xml" ContentType="application/vnd.openxmlformats-officedocument.spreadsheetml.revisionLog+xml"/>
  <Override PartName="/xl/revisions/revisionLog148.xml" ContentType="application/vnd.openxmlformats-officedocument.spreadsheetml.revisionLog+xml"/>
  <Override PartName="/xl/revisions/revisionLog355.xml" ContentType="application/vnd.openxmlformats-officedocument.spreadsheetml.revisionLog+xml"/>
  <Override PartName="/xl/revisions/revisionLog562.xml" ContentType="application/vnd.openxmlformats-officedocument.spreadsheetml.revisionLog+xml"/>
  <Override PartName="/xl/revisions/revisionLog1192.xml" ContentType="application/vnd.openxmlformats-officedocument.spreadsheetml.revisionLog+xml"/>
  <Override PartName="/xl/revisions/revisionLog1206.xml" ContentType="application/vnd.openxmlformats-officedocument.spreadsheetml.revisionLog+xml"/>
  <Override PartName="/xl/revisions/revisionLog1413.xml" ContentType="application/vnd.openxmlformats-officedocument.spreadsheetml.revisionLog+xml"/>
  <Override PartName="/xl/revisions/revisionLog1620.xml" ContentType="application/vnd.openxmlformats-officedocument.spreadsheetml.revisionLog+xml"/>
  <Override PartName="/xl/revisions/revisionLog215.xml" ContentType="application/vnd.openxmlformats-officedocument.spreadsheetml.revisionLog+xml"/>
  <Override PartName="/xl/revisions/revisionLog422.xml" ContentType="application/vnd.openxmlformats-officedocument.spreadsheetml.revisionLog+xml"/>
  <Override PartName="/xl/revisions/revisionLog867.xml" ContentType="application/vnd.openxmlformats-officedocument.spreadsheetml.revisionLog+xml"/>
  <Override PartName="/xl/revisions/revisionLog1052.xml" ContentType="application/vnd.openxmlformats-officedocument.spreadsheetml.revisionLog+xml"/>
  <Override PartName="/xl/revisions/revisionLog1497.xml" ContentType="application/vnd.openxmlformats-officedocument.spreadsheetml.revisionLog+xml"/>
  <Override PartName="/xl/revisions/revisionLog1718.xml" ContentType="application/vnd.openxmlformats-officedocument.spreadsheetml.revisionLog+xml"/>
  <Override PartName="/xl/revisions/revisionLog299.xml" ContentType="application/vnd.openxmlformats-officedocument.spreadsheetml.revisionLog+xml"/>
  <Override PartName="/xl/revisions/revisionLog727.xml" ContentType="application/vnd.openxmlformats-officedocument.spreadsheetml.revisionLog+xml"/>
  <Override PartName="/xl/revisions/revisionLog934.xml" ContentType="application/vnd.openxmlformats-officedocument.spreadsheetml.revisionLog+xml"/>
  <Override PartName="/xl/revisions/revisionLog1357.xml" ContentType="application/vnd.openxmlformats-officedocument.spreadsheetml.revisionLog+xml"/>
  <Override PartName="/xl/revisions/revisionLog1564.xml" ContentType="application/vnd.openxmlformats-officedocument.spreadsheetml.revisionLog+xml"/>
  <Override PartName="/xl/revisions/revisionLog1771.xml" ContentType="application/vnd.openxmlformats-officedocument.spreadsheetml.revisionLog+xml"/>
  <Override PartName="/xl/revisions/revisionLog63.xml" ContentType="application/vnd.openxmlformats-officedocument.spreadsheetml.revisionLog+xml"/>
  <Override PartName="/xl/revisions/revisionLog159.xml" ContentType="application/vnd.openxmlformats-officedocument.spreadsheetml.revisionLog+xml"/>
  <Override PartName="/xl/revisions/revisionLog366.xml" ContentType="application/vnd.openxmlformats-officedocument.spreadsheetml.revisionLog+xml"/>
  <Override PartName="/xl/revisions/revisionLog573.xml" ContentType="application/vnd.openxmlformats-officedocument.spreadsheetml.revisionLog+xml"/>
  <Override PartName="/xl/revisions/revisionLog780.xml" ContentType="application/vnd.openxmlformats-officedocument.spreadsheetml.revisionLog+xml"/>
  <Override PartName="/xl/revisions/revisionLog1217.xml" ContentType="application/vnd.openxmlformats-officedocument.spreadsheetml.revisionLog+xml"/>
  <Override PartName="/xl/revisions/revisionLog1424.xml" ContentType="application/vnd.openxmlformats-officedocument.spreadsheetml.revisionLog+xml"/>
  <Override PartName="/xl/revisions/revisionLog1631.xml" ContentType="application/vnd.openxmlformats-officedocument.spreadsheetml.revisionLog+xml"/>
  <Override PartName="/xl/revisions/revisionLog1869.xml" ContentType="application/vnd.openxmlformats-officedocument.spreadsheetml.revisionLog+xml"/>
  <Override PartName="/xl/revisions/revisionLog226.xml" ContentType="application/vnd.openxmlformats-officedocument.spreadsheetml.revisionLog+xml"/>
  <Override PartName="/xl/revisions/revisionLog433.xml" ContentType="application/vnd.openxmlformats-officedocument.spreadsheetml.revisionLog+xml"/>
  <Override PartName="/xl/revisions/revisionLog878.xml" ContentType="application/vnd.openxmlformats-officedocument.spreadsheetml.revisionLog+xml"/>
  <Override PartName="/xl/revisions/revisionLog1063.xml" ContentType="application/vnd.openxmlformats-officedocument.spreadsheetml.revisionLog+xml"/>
  <Override PartName="/xl/revisions/revisionLog1270.xml" ContentType="application/vnd.openxmlformats-officedocument.spreadsheetml.revisionLog+xml"/>
  <Override PartName="/xl/revisions/revisionLog1729.xml" ContentType="application/vnd.openxmlformats-officedocument.spreadsheetml.revisionLog+xml"/>
  <Override PartName="/xl/revisions/revisionLog640.xml" ContentType="application/vnd.openxmlformats-officedocument.spreadsheetml.revisionLog+xml"/>
  <Override PartName="/xl/revisions/revisionLog738.xml" ContentType="application/vnd.openxmlformats-officedocument.spreadsheetml.revisionLog+xml"/>
  <Override PartName="/xl/revisions/revisionLog945.xml" ContentType="application/vnd.openxmlformats-officedocument.spreadsheetml.revisionLog+xml"/>
  <Override PartName="/xl/revisions/revisionLog1368.xml" ContentType="application/vnd.openxmlformats-officedocument.spreadsheetml.revisionLog+xml"/>
  <Override PartName="/xl/revisions/revisionLog1575.xml" ContentType="application/vnd.openxmlformats-officedocument.spreadsheetml.revisionLog+xml"/>
  <Override PartName="/xl/revisions/revisionLog1782.xml" ContentType="application/vnd.openxmlformats-officedocument.spreadsheetml.revisionLog+xml"/>
  <Override PartName="/xl/revisions/revisionLog74.xml" ContentType="application/vnd.openxmlformats-officedocument.spreadsheetml.revisionLog+xml"/>
  <Override PartName="/xl/revisions/revisionLog377.xml" ContentType="application/vnd.openxmlformats-officedocument.spreadsheetml.revisionLog+xml"/>
  <Override PartName="/xl/revisions/revisionLog500.xml" ContentType="application/vnd.openxmlformats-officedocument.spreadsheetml.revisionLog+xml"/>
  <Override PartName="/xl/revisions/revisionLog584.xml" ContentType="application/vnd.openxmlformats-officedocument.spreadsheetml.revisionLog+xml"/>
  <Override PartName="/xl/revisions/revisionLog805.xml" ContentType="application/vnd.openxmlformats-officedocument.spreadsheetml.revisionLog+xml"/>
  <Override PartName="/xl/revisions/revisionLog1130.xml" ContentType="application/vnd.openxmlformats-officedocument.spreadsheetml.revisionLog+xml"/>
  <Override PartName="/xl/revisions/revisionLog1228.xml" ContentType="application/vnd.openxmlformats-officedocument.spreadsheetml.revisionLog+xml"/>
  <Override PartName="/xl/revisions/revisionLog1435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37.xml" ContentType="application/vnd.openxmlformats-officedocument.spreadsheetml.revisionLog+xml"/>
  <Override PartName="/xl/revisions/revisionLog791.xml" ContentType="application/vnd.openxmlformats-officedocument.spreadsheetml.revisionLog+xml"/>
  <Override PartName="/xl/revisions/revisionLog889.xml" ContentType="application/vnd.openxmlformats-officedocument.spreadsheetml.revisionLog+xml"/>
  <Override PartName="/xl/revisions/revisionLog1074.xml" ContentType="application/vnd.openxmlformats-officedocument.spreadsheetml.revisionLog+xml"/>
  <Override PartName="/xl/revisions/revisionLog1642.xml" ContentType="application/vnd.openxmlformats-officedocument.spreadsheetml.revisionLog+xml"/>
  <Override PartName="/xl/revisions/revisionLog444.xml" ContentType="application/vnd.openxmlformats-officedocument.spreadsheetml.revisionLog+xml"/>
  <Override PartName="/xl/revisions/revisionLog651.xml" ContentType="application/vnd.openxmlformats-officedocument.spreadsheetml.revisionLog+xml"/>
  <Override PartName="/xl/revisions/revisionLog749.xml" ContentType="application/vnd.openxmlformats-officedocument.spreadsheetml.revisionLog+xml"/>
  <Override PartName="/xl/revisions/revisionLog1281.xml" ContentType="application/vnd.openxmlformats-officedocument.spreadsheetml.revisionLog+xml"/>
  <Override PartName="/xl/revisions/revisionLog1379.xml" ContentType="application/vnd.openxmlformats-officedocument.spreadsheetml.revisionLog+xml"/>
  <Override PartName="/xl/revisions/revisionLog1502.xml" ContentType="application/vnd.openxmlformats-officedocument.spreadsheetml.revisionLog+xml"/>
  <Override PartName="/xl/revisions/revisionLog1586.xml" ContentType="application/vnd.openxmlformats-officedocument.spreadsheetml.revisionLog+xml"/>
  <Override PartName="/xl/revisions/revisionLog1807.xml" ContentType="application/vnd.openxmlformats-officedocument.spreadsheetml.revisionLog+xml"/>
  <Override PartName="/xl/revisions/revisionLog290.xml" ContentType="application/vnd.openxmlformats-officedocument.spreadsheetml.revisionLog+xml"/>
  <Override PartName="/xl/revisions/revisionLog304.xml" ContentType="application/vnd.openxmlformats-officedocument.spreadsheetml.revisionLog+xml"/>
  <Override PartName="/xl/revisions/revisionLog388.xml" ContentType="application/vnd.openxmlformats-officedocument.spreadsheetml.revisionLog+xml"/>
  <Override PartName="/xl/revisions/revisionLog511.xml" ContentType="application/vnd.openxmlformats-officedocument.spreadsheetml.revisionLog+xml"/>
  <Override PartName="/xl/revisions/revisionLog609.xml" ContentType="application/vnd.openxmlformats-officedocument.spreadsheetml.revisionLog+xml"/>
  <Override PartName="/xl/revisions/revisionLog956.xml" ContentType="application/vnd.openxmlformats-officedocument.spreadsheetml.revisionLog+xml"/>
  <Override PartName="/xl/revisions/revisionLog1141.xml" ContentType="application/vnd.openxmlformats-officedocument.spreadsheetml.revisionLog+xml"/>
  <Override PartName="/xl/revisions/revisionLog1239.xml" ContentType="application/vnd.openxmlformats-officedocument.spreadsheetml.revisionLog+xml"/>
  <Override PartName="/xl/revisions/revisionLog1793.xml" ContentType="application/vnd.openxmlformats-officedocument.spreadsheetml.revisionLog+xml"/>
  <Override PartName="/xl/revisions/revisionLog85.xml" ContentType="application/vnd.openxmlformats-officedocument.spreadsheetml.revisionLog+xml"/>
  <Override PartName="/xl/revisions/revisionLog150.xml" ContentType="application/vnd.openxmlformats-officedocument.spreadsheetml.revisionLog+xml"/>
  <Override PartName="/xl/revisions/revisionLog595.xml" ContentType="application/vnd.openxmlformats-officedocument.spreadsheetml.revisionLog+xml"/>
  <Override PartName="/xl/revisions/revisionLog816.xml" ContentType="application/vnd.openxmlformats-officedocument.spreadsheetml.revisionLog+xml"/>
  <Override PartName="/xl/revisions/revisionLog1001.xml" ContentType="application/vnd.openxmlformats-officedocument.spreadsheetml.revisionLog+xml"/>
  <Override PartName="/xl/revisions/revisionLog1446.xml" ContentType="application/vnd.openxmlformats-officedocument.spreadsheetml.revisionLog+xml"/>
  <Override PartName="/xl/revisions/revisionLog1653.xml" ContentType="application/vnd.openxmlformats-officedocument.spreadsheetml.revisionLog+xml"/>
  <Override PartName="/xl/revisions/revisionLog1860.xml" ContentType="application/vnd.openxmlformats-officedocument.spreadsheetml.revisionLog+xml"/>
  <Override PartName="/xl/revisions/revisionLog248.xml" ContentType="application/vnd.openxmlformats-officedocument.spreadsheetml.revisionLog+xml"/>
  <Override PartName="/xl/revisions/revisionLog455.xml" ContentType="application/vnd.openxmlformats-officedocument.spreadsheetml.revisionLog+xml"/>
  <Override PartName="/xl/revisions/revisionLog662.xml" ContentType="application/vnd.openxmlformats-officedocument.spreadsheetml.revisionLog+xml"/>
  <Override PartName="/xl/revisions/revisionLog1085.xml" ContentType="application/vnd.openxmlformats-officedocument.spreadsheetml.revisionLog+xml"/>
  <Override PartName="/xl/revisions/revisionLog1292.xml" ContentType="application/vnd.openxmlformats-officedocument.spreadsheetml.revisionLog+xml"/>
  <Override PartName="/xl/revisions/revisionLog1306.xml" ContentType="application/vnd.openxmlformats-officedocument.spreadsheetml.revisionLog+xml"/>
  <Override PartName="/xl/revisions/revisionLog1513.xml" ContentType="application/vnd.openxmlformats-officedocument.spreadsheetml.revisionLog+xml"/>
  <Override PartName="/xl/revisions/revisionLog1720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108.xml" ContentType="application/vnd.openxmlformats-officedocument.spreadsheetml.revisionLog+xml"/>
  <Override PartName="/xl/revisions/revisionLog315.xml" ContentType="application/vnd.openxmlformats-officedocument.spreadsheetml.revisionLog+xml"/>
  <Override PartName="/xl/revisions/revisionLog522.xml" ContentType="application/vnd.openxmlformats-officedocument.spreadsheetml.revisionLog+xml"/>
  <Override PartName="/xl/revisions/revisionLog967.xml" ContentType="application/vnd.openxmlformats-officedocument.spreadsheetml.revisionLog+xml"/>
  <Override PartName="/xl/revisions/revisionLog1152.xml" ContentType="application/vnd.openxmlformats-officedocument.spreadsheetml.revisionLog+xml"/>
  <Override PartName="/xl/revisions/revisionLog1597.xml" ContentType="application/vnd.openxmlformats-officedocument.spreadsheetml.revisionLog+xml"/>
  <Override PartName="/xl/revisions/revisionLog1818.xml" ContentType="application/vnd.openxmlformats-officedocument.spreadsheetml.revisionLog+xml"/>
  <Override PartName="/xl/revisions/revisionLog96.xml" ContentType="application/vnd.openxmlformats-officedocument.spreadsheetml.revisionLog+xml"/>
  <Override PartName="/xl/revisions/revisionLog161.xml" ContentType="application/vnd.openxmlformats-officedocument.spreadsheetml.revisionLog+xml"/>
  <Override PartName="/xl/revisions/revisionLog399.xml" ContentType="application/vnd.openxmlformats-officedocument.spreadsheetml.revisionLog+xml"/>
  <Override PartName="/xl/revisions/revisionLog827.xml" ContentType="application/vnd.openxmlformats-officedocument.spreadsheetml.revisionLog+xml"/>
  <Override PartName="/xl/revisions/revisionLog1012.xml" ContentType="application/vnd.openxmlformats-officedocument.spreadsheetml.revisionLog+xml"/>
  <Override PartName="/xl/revisions/revisionLog1457.xml" ContentType="application/vnd.openxmlformats-officedocument.spreadsheetml.revisionLog+xml"/>
  <Override PartName="/xl/revisions/revisionLog1664.xml" ContentType="application/vnd.openxmlformats-officedocument.spreadsheetml.revisionLog+xml"/>
  <Override PartName="/xl/revisions/revisionLog1871.xml" ContentType="application/vnd.openxmlformats-officedocument.spreadsheetml.revisionLog+xml"/>
  <Override PartName="/xl/revisions/revisionLog259.xml" ContentType="application/vnd.openxmlformats-officedocument.spreadsheetml.revisionLog+xml"/>
  <Override PartName="/xl/revisions/revisionLog466.xml" ContentType="application/vnd.openxmlformats-officedocument.spreadsheetml.revisionLog+xml"/>
  <Override PartName="/xl/revisions/revisionLog673.xml" ContentType="application/vnd.openxmlformats-officedocument.spreadsheetml.revisionLog+xml"/>
  <Override PartName="/xl/revisions/revisionLog880.xml" ContentType="application/vnd.openxmlformats-officedocument.spreadsheetml.revisionLog+xml"/>
  <Override PartName="/xl/revisions/revisionLog1096.xml" ContentType="application/vnd.openxmlformats-officedocument.spreadsheetml.revisionLog+xml"/>
  <Override PartName="/xl/revisions/revisionLog1317.xml" ContentType="application/vnd.openxmlformats-officedocument.spreadsheetml.revisionLog+xml"/>
  <Override PartName="/xl/revisions/revisionLog1524.xml" ContentType="application/vnd.openxmlformats-officedocument.spreadsheetml.revisionLog+xml"/>
  <Override PartName="/xl/revisions/revisionLog1731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119.xml" ContentType="application/vnd.openxmlformats-officedocument.spreadsheetml.revisionLog+xml"/>
  <Override PartName="/xl/revisions/revisionLog326.xml" ContentType="application/vnd.openxmlformats-officedocument.spreadsheetml.revisionLog+xml"/>
  <Override PartName="/xl/revisions/revisionLog533.xml" ContentType="application/vnd.openxmlformats-officedocument.spreadsheetml.revisionLog+xml"/>
  <Override PartName="/xl/revisions/revisionLog978.xml" ContentType="application/vnd.openxmlformats-officedocument.spreadsheetml.revisionLog+xml"/>
  <Override PartName="/xl/revisions/revisionLog1163.xml" ContentType="application/vnd.openxmlformats-officedocument.spreadsheetml.revisionLog+xml"/>
  <Override PartName="/xl/revisions/revisionLog1370.xml" ContentType="application/vnd.openxmlformats-officedocument.spreadsheetml.revisionLog+xml"/>
  <Override PartName="/xl/revisions/revisionLog1829.xml" ContentType="application/vnd.openxmlformats-officedocument.spreadsheetml.revisionLog+xml"/>
  <Override PartName="/xl/revisions/revisionLog740.xml" ContentType="application/vnd.openxmlformats-officedocument.spreadsheetml.revisionLog+xml"/>
  <Override PartName="/xl/revisions/revisionLog838.xml" ContentType="application/vnd.openxmlformats-officedocument.spreadsheetml.revisionLog+xml"/>
  <Override PartName="/xl/revisions/revisionLog1023.xml" ContentType="application/vnd.openxmlformats-officedocument.spreadsheetml.revisionLog+xml"/>
  <Override PartName="/xl/revisions/revisionLog1468.xml" ContentType="application/vnd.openxmlformats-officedocument.spreadsheetml.revisionLog+xml"/>
  <Override PartName="/xl/revisions/revisionLog1675.xml" ContentType="application/vnd.openxmlformats-officedocument.spreadsheetml.revisionLog+xml"/>
  <Override PartName="/xl/revisions/revisionLog172.xml" ContentType="application/vnd.openxmlformats-officedocument.spreadsheetml.revisionLog+xml"/>
  <Override PartName="/xl/revisions/revisionLog477.xml" ContentType="application/vnd.openxmlformats-officedocument.spreadsheetml.revisionLog+xml"/>
  <Override PartName="/xl/revisions/revisionLog600.xml" ContentType="application/vnd.openxmlformats-officedocument.spreadsheetml.revisionLog+xml"/>
  <Override PartName="/xl/revisions/revisionLog684.xml" ContentType="application/vnd.openxmlformats-officedocument.spreadsheetml.revisionLog+xml"/>
  <Override PartName="/xl/revisions/revisionLog1230.xml" ContentType="application/vnd.openxmlformats-officedocument.spreadsheetml.revisionLog+xml"/>
  <Override PartName="/xl/revisions/revisionLog1328.xml" ContentType="application/vnd.openxmlformats-officedocument.spreadsheetml.revisionLog+xml"/>
  <Override PartName="/xl/revisions/revisionLog1535.xml" ContentType="application/vnd.openxmlformats-officedocument.spreadsheetml.revisionLog+xml"/>
  <Override PartName="/xl/revisions/revisionLog337.xml" ContentType="application/vnd.openxmlformats-officedocument.spreadsheetml.revisionLog+xml"/>
  <Override PartName="/xl/revisions/revisionLog891.xml" ContentType="application/vnd.openxmlformats-officedocument.spreadsheetml.revisionLog+xml"/>
  <Override PartName="/xl/revisions/revisionLog905.xml" ContentType="application/vnd.openxmlformats-officedocument.spreadsheetml.revisionLog+xml"/>
  <Override PartName="/xl/revisions/revisionLog989.xml" ContentType="application/vnd.openxmlformats-officedocument.spreadsheetml.revisionLog+xml"/>
  <Override PartName="/xl/revisions/revisionLog1742.xml" ContentType="application/vnd.openxmlformats-officedocument.spreadsheetml.revisionLog+xml"/>
  <Override PartName="/xl/revisions/revisionLog34.xml" ContentType="application/vnd.openxmlformats-officedocument.spreadsheetml.revisionLog+xml"/>
  <Override PartName="/xl/revisions/revisionLog544.xml" ContentType="application/vnd.openxmlformats-officedocument.spreadsheetml.revisionLog+xml"/>
  <Override PartName="/xl/revisions/revisionLog751.xml" ContentType="application/vnd.openxmlformats-officedocument.spreadsheetml.revisionLog+xml"/>
  <Override PartName="/xl/revisions/revisionLog849.xml" ContentType="application/vnd.openxmlformats-officedocument.spreadsheetml.revisionLog+xml"/>
  <Override PartName="/xl/revisions/revisionLog1174.xml" ContentType="application/vnd.openxmlformats-officedocument.spreadsheetml.revisionLog+xml"/>
  <Override PartName="/xl/revisions/revisionLog1381.xml" ContentType="application/vnd.openxmlformats-officedocument.spreadsheetml.revisionLog+xml"/>
  <Override PartName="/xl/revisions/revisionLog1479.xml" ContentType="application/vnd.openxmlformats-officedocument.spreadsheetml.revisionLog+xml"/>
  <Override PartName="/xl/revisions/revisionLog1602.xml" ContentType="application/vnd.openxmlformats-officedocument.spreadsheetml.revisionLog+xml"/>
  <Override PartName="/xl/revisions/revisionLog1686.xml" ContentType="application/vnd.openxmlformats-officedocument.spreadsheetml.revisionLog+xml"/>
  <Override PartName="/xl/revisions/revisionLog183.xml" ContentType="application/vnd.openxmlformats-officedocument.spreadsheetml.revisionLog+xml"/>
  <Override PartName="/xl/revisions/revisionLog390.xml" ContentType="application/vnd.openxmlformats-officedocument.spreadsheetml.revisionLog+xml"/>
  <Override PartName="/xl/revisions/revisionLog404.xml" ContentType="application/vnd.openxmlformats-officedocument.spreadsheetml.revisionLog+xml"/>
  <Override PartName="/xl/revisions/revisionLog611.xml" ContentType="application/vnd.openxmlformats-officedocument.spreadsheetml.revisionLog+xml"/>
  <Override PartName="/xl/revisions/revisionLog1034.xml" ContentType="application/vnd.openxmlformats-officedocument.spreadsheetml.revisionLog+xml"/>
  <Override PartName="/xl/revisions/revisionLog1241.xml" ContentType="application/vnd.openxmlformats-officedocument.spreadsheetml.revisionLog+xml"/>
  <Override PartName="/xl/revisions/revisionLog1339.xml" ContentType="application/vnd.openxmlformats-officedocument.spreadsheetml.revisionLog+xml"/>
  <Override PartName="/xl/revisions/revisionLog250.xml" ContentType="application/vnd.openxmlformats-officedocument.spreadsheetml.revisionLog+xml"/>
  <Override PartName="/xl/revisions/revisionLog488.xml" ContentType="application/vnd.openxmlformats-officedocument.spreadsheetml.revisionLog+xml"/>
  <Override PartName="/xl/revisions/revisionLog695.xml" ContentType="application/vnd.openxmlformats-officedocument.spreadsheetml.revisionLog+xml"/>
  <Override PartName="/xl/revisions/revisionLog709.xml" ContentType="application/vnd.openxmlformats-officedocument.spreadsheetml.revisionLog+xml"/>
  <Override PartName="/xl/revisions/revisionLog916.xml" ContentType="application/vnd.openxmlformats-officedocument.spreadsheetml.revisionLog+xml"/>
  <Override PartName="/xl/revisions/revisionLog1101.xml" ContentType="application/vnd.openxmlformats-officedocument.spreadsheetml.revisionLog+xml"/>
  <Override PartName="/xl/revisions/revisionLog1546.xml" ContentType="application/vnd.openxmlformats-officedocument.spreadsheetml.revisionLog+xml"/>
  <Override PartName="/xl/revisions/revisionLog1753.xml" ContentType="application/vnd.openxmlformats-officedocument.spreadsheetml.revisionLog+xml"/>
  <Override PartName="/xl/revisions/revisionLog45.xml" ContentType="application/vnd.openxmlformats-officedocument.spreadsheetml.revisionLog+xml"/>
  <Override PartName="/xl/revisions/revisionLog110.xml" ContentType="application/vnd.openxmlformats-officedocument.spreadsheetml.revisionLog+xml"/>
  <Override PartName="/xl/revisions/revisionLog348.xml" ContentType="application/vnd.openxmlformats-officedocument.spreadsheetml.revisionLog+xml"/>
  <Override PartName="/xl/revisions/revisionLog555.xml" ContentType="application/vnd.openxmlformats-officedocument.spreadsheetml.revisionLog+xml"/>
  <Override PartName="/xl/revisions/revisionLog762.xml" ContentType="application/vnd.openxmlformats-officedocument.spreadsheetml.revisionLog+xml"/>
  <Override PartName="/xl/revisions/revisionLog1185.xml" ContentType="application/vnd.openxmlformats-officedocument.spreadsheetml.revisionLog+xml"/>
  <Override PartName="/xl/revisions/revisionLog1392.xml" ContentType="application/vnd.openxmlformats-officedocument.spreadsheetml.revisionLog+xml"/>
  <Override PartName="/xl/revisions/revisionLog1406.xml" ContentType="application/vnd.openxmlformats-officedocument.spreadsheetml.revisionLog+xml"/>
  <Override PartName="/xl/revisions/revisionLog1613.xml" ContentType="application/vnd.openxmlformats-officedocument.spreadsheetml.revisionLog+xml"/>
  <Override PartName="/xl/revisions/revisionLog1820.xml" ContentType="application/vnd.openxmlformats-officedocument.spreadsheetml.revisionLog+xml"/>
  <Override PartName="/xl/revisions/revisionLog194.xml" ContentType="application/vnd.openxmlformats-officedocument.spreadsheetml.revisionLog+xml"/>
  <Override PartName="/xl/revisions/revisionLog208.xml" ContentType="application/vnd.openxmlformats-officedocument.spreadsheetml.revisionLog+xml"/>
  <Override PartName="/xl/revisions/revisionLog415.xml" ContentType="application/vnd.openxmlformats-officedocument.spreadsheetml.revisionLog+xml"/>
  <Override PartName="/xl/revisions/revisionLog622.xml" ContentType="application/vnd.openxmlformats-officedocument.spreadsheetml.revisionLog+xml"/>
  <Override PartName="/xl/revisions/revisionLog1045.xml" ContentType="application/vnd.openxmlformats-officedocument.spreadsheetml.revisionLog+xml"/>
  <Override PartName="/xl/revisions/revisionLog1252.xml" ContentType="application/vnd.openxmlformats-officedocument.spreadsheetml.revisionLog+xml"/>
  <Override PartName="/xl/revisions/revisionLog1697.xml" ContentType="application/vnd.openxmlformats-officedocument.spreadsheetml.revisionLog+xml"/>
  <Override PartName="/xl/revisions/revisionLog261.xml" ContentType="application/vnd.openxmlformats-officedocument.spreadsheetml.revisionLog+xml"/>
  <Override PartName="/xl/revisions/revisionLog499.xml" ContentType="application/vnd.openxmlformats-officedocument.spreadsheetml.revisionLog+xml"/>
  <Override PartName="/xl/revisions/revisionLog927.xml" ContentType="application/vnd.openxmlformats-officedocument.spreadsheetml.revisionLog+xml"/>
  <Override PartName="/xl/revisions/revisionLog1112.xml" ContentType="application/vnd.openxmlformats-officedocument.spreadsheetml.revisionLog+xml"/>
  <Override PartName="/xl/revisions/revisionLog1557.xml" ContentType="application/vnd.openxmlformats-officedocument.spreadsheetml.revisionLog+xml"/>
  <Override PartName="/xl/revisions/revisionLog1764.xml" ContentType="application/vnd.openxmlformats-officedocument.spreadsheetml.revisionLog+xml"/>
  <Override PartName="/xl/revisions/revisionLog56.xml" ContentType="application/vnd.openxmlformats-officedocument.spreadsheetml.revisionLog+xml"/>
  <Override PartName="/xl/revisions/revisionLog359.xml" ContentType="application/vnd.openxmlformats-officedocument.spreadsheetml.revisionLog+xml"/>
  <Override PartName="/xl/revisions/revisionLog566.xml" ContentType="application/vnd.openxmlformats-officedocument.spreadsheetml.revisionLog+xml"/>
  <Override PartName="/xl/revisions/revisionLog773.xml" ContentType="application/vnd.openxmlformats-officedocument.spreadsheetml.revisionLog+xml"/>
  <Override PartName="/xl/revisions/revisionLog1196.xml" ContentType="application/vnd.openxmlformats-officedocument.spreadsheetml.revisionLog+xml"/>
  <Override PartName="/xl/revisions/revisionLog1417.xml" ContentType="application/vnd.openxmlformats-officedocument.spreadsheetml.revisionLog+xml"/>
  <Override PartName="/xl/revisions/revisionLog1624.xml" ContentType="application/vnd.openxmlformats-officedocument.spreadsheetml.revisionLog+xml"/>
  <Override PartName="/xl/revisions/revisionLog1831.xml" ContentType="application/vnd.openxmlformats-officedocument.spreadsheetml.revisionLog+xml"/>
  <Override PartName="/xl/revisions/revisionLog121.xml" ContentType="application/vnd.openxmlformats-officedocument.spreadsheetml.revisionLog+xml"/>
  <Override PartName="/xl/revisions/revisionLog219.xml" ContentType="application/vnd.openxmlformats-officedocument.spreadsheetml.revisionLog+xml"/>
  <Override PartName="/xl/revisions/revisionLog426.xml" ContentType="application/vnd.openxmlformats-officedocument.spreadsheetml.revisionLog+xml"/>
  <Override PartName="/xl/revisions/revisionLog633.xml" ContentType="application/vnd.openxmlformats-officedocument.spreadsheetml.revisionLog+xml"/>
  <Override PartName="/xl/revisions/revisionLog980.xml" ContentType="application/vnd.openxmlformats-officedocument.spreadsheetml.revisionLog+xml"/>
  <Override PartName="/xl/revisions/revisionLog1056.xml" ContentType="application/vnd.openxmlformats-officedocument.spreadsheetml.revisionLog+xml"/>
  <Override PartName="/xl/revisions/revisionLog1263.xml" ContentType="application/vnd.openxmlformats-officedocument.spreadsheetml.revisionLog+xml"/>
  <Override PartName="/xl/revisions/revisionLog840.xml" ContentType="application/vnd.openxmlformats-officedocument.spreadsheetml.revisionLog+xml"/>
  <Override PartName="/xl/revisions/revisionLog938.xml" ContentType="application/vnd.openxmlformats-officedocument.spreadsheetml.revisionLog+xml"/>
  <Override PartName="/xl/revisions/revisionLog1470.xml" ContentType="application/vnd.openxmlformats-officedocument.spreadsheetml.revisionLog+xml"/>
  <Override PartName="/xl/revisions/revisionLog1568.xml" ContentType="application/vnd.openxmlformats-officedocument.spreadsheetml.revisionLog+xml"/>
  <Override PartName="/xl/revisions/revisionLog1775.xml" ContentType="application/vnd.openxmlformats-officedocument.spreadsheetml.revisionLog+xml"/>
  <Override PartName="/xl/revisions/revisionLog67.xml" ContentType="application/vnd.openxmlformats-officedocument.spreadsheetml.revisionLog+xml"/>
  <Override PartName="/xl/revisions/revisionLog272.xml" ContentType="application/vnd.openxmlformats-officedocument.spreadsheetml.revisionLog+xml"/>
  <Override PartName="/xl/revisions/revisionLog577.xml" ContentType="application/vnd.openxmlformats-officedocument.spreadsheetml.revisionLog+xml"/>
  <Override PartName="/xl/revisions/revisionLog700.xml" ContentType="application/vnd.openxmlformats-officedocument.spreadsheetml.revisionLog+xml"/>
  <Override PartName="/xl/revisions/revisionLog1123.xml" ContentType="application/vnd.openxmlformats-officedocument.spreadsheetml.revisionLog+xml"/>
  <Override PartName="/xl/revisions/revisionLog1330.xml" ContentType="application/vnd.openxmlformats-officedocument.spreadsheetml.revisionLog+xml"/>
  <Override PartName="/xl/revisions/revisionLog1428.xml" ContentType="application/vnd.openxmlformats-officedocument.spreadsheetml.revisionLog+xml"/>
  <Override PartName="/xl/revisions/revisionLog1635.xml" ContentType="application/vnd.openxmlformats-officedocument.spreadsheetml.revisionLog+xml"/>
  <Override PartName="/xl/revisions/revisionLog132.xml" ContentType="application/vnd.openxmlformats-officedocument.spreadsheetml.revisionLog+xml"/>
  <Override PartName="/xl/revisions/revisionLog784.xml" ContentType="application/vnd.openxmlformats-officedocument.spreadsheetml.revisionLog+xml"/>
  <Override PartName="/xl/revisions/revisionLog991.xml" ContentType="application/vnd.openxmlformats-officedocument.spreadsheetml.revisionLog+xml"/>
  <Override PartName="/xl/revisions/revisionLog1067.xml" ContentType="application/vnd.openxmlformats-officedocument.spreadsheetml.revisionLog+xml"/>
  <Override PartName="/xl/revisions/revisionLog1842.xml" ContentType="application/vnd.openxmlformats-officedocument.spreadsheetml.revisionLog+xml"/>
  <Override PartName="/xl/revisions/revisionLog437.xml" ContentType="application/vnd.openxmlformats-officedocument.spreadsheetml.revisionLog+xml"/>
  <Override PartName="/xl/revisions/revisionLog644.xml" ContentType="application/vnd.openxmlformats-officedocument.spreadsheetml.revisionLog+xml"/>
  <Override PartName="/xl/revisions/revisionLog851.xml" ContentType="application/vnd.openxmlformats-officedocument.spreadsheetml.revisionLog+xml"/>
  <Override PartName="/xl/revisions/revisionLog1274.xml" ContentType="application/vnd.openxmlformats-officedocument.spreadsheetml.revisionLog+xml"/>
  <Override PartName="/xl/revisions/revisionLog1481.xml" ContentType="application/vnd.openxmlformats-officedocument.spreadsheetml.revisionLog+xml"/>
  <Override PartName="/xl/revisions/revisionLog1579.xml" ContentType="application/vnd.openxmlformats-officedocument.spreadsheetml.revisionLog+xml"/>
  <Override PartName="/xl/revisions/revisionLog1702.xml" ContentType="application/vnd.openxmlformats-officedocument.spreadsheetml.revisionLog+xml"/>
  <Override PartName="/xl/revisions/revisionLog283.xml" ContentType="application/vnd.openxmlformats-officedocument.spreadsheetml.revisionLog+xml"/>
  <Override PartName="/xl/revisions/revisionLog490.xml" ContentType="application/vnd.openxmlformats-officedocument.spreadsheetml.revisionLog+xml"/>
  <Override PartName="/xl/revisions/revisionLog504.xml" ContentType="application/vnd.openxmlformats-officedocument.spreadsheetml.revisionLog+xml"/>
  <Override PartName="/xl/revisions/revisionLog711.xml" ContentType="application/vnd.openxmlformats-officedocument.spreadsheetml.revisionLog+xml"/>
  <Override PartName="/xl/revisions/revisionLog949.xml" ContentType="application/vnd.openxmlformats-officedocument.spreadsheetml.revisionLog+xml"/>
  <Override PartName="/xl/revisions/revisionLog1134.xml" ContentType="application/vnd.openxmlformats-officedocument.spreadsheetml.revisionLog+xml"/>
  <Override PartName="/xl/revisions/revisionLog1341.xml" ContentType="application/vnd.openxmlformats-officedocument.spreadsheetml.revisionLog+xml"/>
  <Override PartName="/xl/revisions/revisionLog1786.xml" ContentType="application/vnd.openxmlformats-officedocument.spreadsheetml.revisionLog+xml"/>
  <Override PartName="/xl/revisions/revisionLog78.xml" ContentType="application/vnd.openxmlformats-officedocument.spreadsheetml.revisionLog+xml"/>
  <Override PartName="/xl/revisions/revisionLog143.xml" ContentType="application/vnd.openxmlformats-officedocument.spreadsheetml.revisionLog+xml"/>
  <Override PartName="/xl/revisions/revisionLog350.xml" ContentType="application/vnd.openxmlformats-officedocument.spreadsheetml.revisionLog+xml"/>
  <Override PartName="/xl/revisions/revisionLog588.xml" ContentType="application/vnd.openxmlformats-officedocument.spreadsheetml.revisionLog+xml"/>
  <Override PartName="/xl/revisions/revisionLog795.xml" ContentType="application/vnd.openxmlformats-officedocument.spreadsheetml.revisionLog+xml"/>
  <Override PartName="/xl/revisions/revisionLog809.xml" ContentType="application/vnd.openxmlformats-officedocument.spreadsheetml.revisionLog+xml"/>
  <Override PartName="/xl/revisions/revisionLog1201.xml" ContentType="application/vnd.openxmlformats-officedocument.spreadsheetml.revisionLog+xml"/>
  <Override PartName="/xl/revisions/revisionLog1439.xml" ContentType="application/vnd.openxmlformats-officedocument.spreadsheetml.revisionLog+xml"/>
  <Override PartName="/xl/revisions/revisionLog1646.xml" ContentType="application/vnd.openxmlformats-officedocument.spreadsheetml.revisionLog+xml"/>
  <Override PartName="/xl/revisions/revisionLog1853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210.xml" ContentType="application/vnd.openxmlformats-officedocument.spreadsheetml.revisionLog+xml"/>
  <Override PartName="/xl/revisions/revisionLog448.xml" ContentType="application/vnd.openxmlformats-officedocument.spreadsheetml.revisionLog+xml"/>
  <Override PartName="/xl/revisions/revisionLog655.xml" ContentType="application/vnd.openxmlformats-officedocument.spreadsheetml.revisionLog+xml"/>
  <Override PartName="/xl/revisions/revisionLog862.xml" ContentType="application/vnd.openxmlformats-officedocument.spreadsheetml.revisionLog+xml"/>
  <Override PartName="/xl/revisions/revisionLog1078.xml" ContentType="application/vnd.openxmlformats-officedocument.spreadsheetml.revisionLog+xml"/>
  <Override PartName="/xl/revisions/revisionLog1285.xml" ContentType="application/vnd.openxmlformats-officedocument.spreadsheetml.revisionLog+xml"/>
  <Override PartName="/xl/revisions/revisionLog1492.xml" ContentType="application/vnd.openxmlformats-officedocument.spreadsheetml.revisionLog+xml"/>
  <Override PartName="/xl/revisions/revisionLog1506.xml" ContentType="application/vnd.openxmlformats-officedocument.spreadsheetml.revisionLog+xml"/>
  <Override PartName="/xl/revisions/revisionLog1713.xml" ContentType="application/vnd.openxmlformats-officedocument.spreadsheetml.revisionLog+xml"/>
  <Override PartName="/xl/revisions/revisionLog294.xml" ContentType="application/vnd.openxmlformats-officedocument.spreadsheetml.revisionLog+xml"/>
  <Override PartName="/xl/revisions/revisionLog308.xml" ContentType="application/vnd.openxmlformats-officedocument.spreadsheetml.revisionLog+xml"/>
  <Override PartName="/xl/revisions/revisionLog515.xml" ContentType="application/vnd.openxmlformats-officedocument.spreadsheetml.revisionLog+xml"/>
  <Override PartName="/xl/revisions/revisionLog722.xml" ContentType="application/vnd.openxmlformats-officedocument.spreadsheetml.revisionLog+xml"/>
  <Override PartName="/xl/revisions/revisionLog1145.xml" ContentType="application/vnd.openxmlformats-officedocument.spreadsheetml.revisionLog+xml"/>
  <Override PartName="/xl/revisions/revisionLog1352.xml" ContentType="application/vnd.openxmlformats-officedocument.spreadsheetml.revisionLog+xml"/>
  <Override PartName="/xl/revisions/revisionLog1797.xml" ContentType="application/vnd.openxmlformats-officedocument.spreadsheetml.revisionLog+xml"/>
  <Override PartName="/xl/revisions/revisionLog89.xml" ContentType="application/vnd.openxmlformats-officedocument.spreadsheetml.revisionLog+xml"/>
  <Override PartName="/xl/revisions/revisionLog154.xml" ContentType="application/vnd.openxmlformats-officedocument.spreadsheetml.revisionLog+xml"/>
  <Override PartName="/xl/revisions/revisionLog361.xml" ContentType="application/vnd.openxmlformats-officedocument.spreadsheetml.revisionLog+xml"/>
  <Override PartName="/xl/revisions/revisionLog599.xml" ContentType="application/vnd.openxmlformats-officedocument.spreadsheetml.revisionLog+xml"/>
  <Override PartName="/xl/revisions/revisionLog1005.xml" ContentType="application/vnd.openxmlformats-officedocument.spreadsheetml.revisionLog+xml"/>
  <Override PartName="/xl/revisions/revisionLog1212.xml" ContentType="application/vnd.openxmlformats-officedocument.spreadsheetml.revisionLog+xml"/>
  <Override PartName="/xl/revisions/revisionLog1657.xml" ContentType="application/vnd.openxmlformats-officedocument.spreadsheetml.revisionLog+xml"/>
  <Override PartName="/xl/revisions/revisionLog1864.xml" ContentType="application/vnd.openxmlformats-officedocument.spreadsheetml.revisionLog+xml"/>
  <Override PartName="/xl/revisions/revisionLog459.xml" ContentType="application/vnd.openxmlformats-officedocument.spreadsheetml.revisionLog+xml"/>
  <Override PartName="/xl/revisions/revisionLog666.xml" ContentType="application/vnd.openxmlformats-officedocument.spreadsheetml.revisionLog+xml"/>
  <Override PartName="/xl/revisions/revisionLog873.xml" ContentType="application/vnd.openxmlformats-officedocument.spreadsheetml.revisionLog+xml"/>
  <Override PartName="/xl/revisions/revisionLog1089.xml" ContentType="application/vnd.openxmlformats-officedocument.spreadsheetml.revisionLog+xml"/>
  <Override PartName="/xl/revisions/revisionLog1296.xml" ContentType="application/vnd.openxmlformats-officedocument.spreadsheetml.revisionLog+xml"/>
  <Override PartName="/xl/revisions/revisionLog1517.xml" ContentType="application/vnd.openxmlformats-officedocument.spreadsheetml.revisionLog+xml"/>
  <Override PartName="/xl/revisions/revisionLog1724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221.xml" ContentType="application/vnd.openxmlformats-officedocument.spreadsheetml.revisionLog+xml"/>
  <Override PartName="/xl/revisions/revisionLog319.xml" ContentType="application/vnd.openxmlformats-officedocument.spreadsheetml.revisionLog+xml"/>
  <Override PartName="/xl/revisions/revisionLog526.xml" ContentType="application/vnd.openxmlformats-officedocument.spreadsheetml.revisionLog+xml"/>
  <Override PartName="/xl/revisions/revisionLog1156.xml" ContentType="application/vnd.openxmlformats-officedocument.spreadsheetml.revisionLog+xml"/>
  <Override PartName="/xl/revisions/revisionLog1363.xml" ContentType="application/vnd.openxmlformats-officedocument.spreadsheetml.revisionLog+xml"/>
  <Override PartName="/xl/revisions/revisionLog733.xml" ContentType="application/vnd.openxmlformats-officedocument.spreadsheetml.revisionLog+xml"/>
  <Override PartName="/xl/revisions/revisionLog940.xml" ContentType="application/vnd.openxmlformats-officedocument.spreadsheetml.revisionLog+xml"/>
  <Override PartName="/xl/revisions/revisionLog1016.xml" ContentType="application/vnd.openxmlformats-officedocument.spreadsheetml.revisionLog+xml"/>
  <Override PartName="/xl/revisions/revisionLog1570.xml" ContentType="application/vnd.openxmlformats-officedocument.spreadsheetml.revisionLog+xml"/>
  <Override PartName="/xl/revisions/revisionLog1668.xml" ContentType="application/vnd.openxmlformats-officedocument.spreadsheetml.revisionLog+xml"/>
  <Override PartName="/xl/revisions/revisionLog165.xml" ContentType="application/vnd.openxmlformats-officedocument.spreadsheetml.revisionLog+xml"/>
  <Override PartName="/xl/revisions/revisionLog372.xml" ContentType="application/vnd.openxmlformats-officedocument.spreadsheetml.revisionLog+xml"/>
  <Override PartName="/xl/revisions/revisionLog677.xml" ContentType="application/vnd.openxmlformats-officedocument.spreadsheetml.revisionLog+xml"/>
  <Override PartName="/xl/revisions/revisionLog800.xml" ContentType="application/vnd.openxmlformats-officedocument.spreadsheetml.revisionLog+xml"/>
  <Override PartName="/xl/revisions/revisionLog1223.xml" ContentType="application/vnd.openxmlformats-officedocument.spreadsheetml.revisionLog+xml"/>
  <Override PartName="/xl/revisions/revisionLog1430.xml" ContentType="application/vnd.openxmlformats-officedocument.spreadsheetml.revisionLog+xml"/>
  <Override PartName="/xl/revisions/revisionLog1528.xml" ContentType="application/vnd.openxmlformats-officedocument.spreadsheetml.revisionLog+xml"/>
  <Override PartName="/xl/revisions/revisionLog232.xml" ContentType="application/vnd.openxmlformats-officedocument.spreadsheetml.revisionLog+xml"/>
  <Override PartName="/xl/revisions/revisionLog884.xml" ContentType="application/vnd.openxmlformats-officedocument.spreadsheetml.revisionLog+xml"/>
  <Override PartName="/xl/revisions/revisionLog173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537.xml" ContentType="application/vnd.openxmlformats-officedocument.spreadsheetml.revisionLog+xml"/>
  <Override PartName="/xl/revisions/revisionLog744.xml" ContentType="application/vnd.openxmlformats-officedocument.spreadsheetml.revisionLog+xml"/>
  <Override PartName="/xl/revisions/revisionLog951.xml" ContentType="application/vnd.openxmlformats-officedocument.spreadsheetml.revisionLog+xml"/>
  <Override PartName="/xl/revisions/revisionLog1167.xml" ContentType="application/vnd.openxmlformats-officedocument.spreadsheetml.revisionLog+xml"/>
  <Override PartName="/xl/revisions/revisionLog1374.xml" ContentType="application/vnd.openxmlformats-officedocument.spreadsheetml.revisionLog+xml"/>
  <Override PartName="/xl/revisions/revisionLog1581.xml" ContentType="application/vnd.openxmlformats-officedocument.spreadsheetml.revisionLog+xml"/>
  <Override PartName="/xl/revisions/revisionLog1679.xml" ContentType="application/vnd.openxmlformats-officedocument.spreadsheetml.revisionLog+xml"/>
  <Override PartName="/xl/revisions/revisionLog1802.xml" ContentType="application/vnd.openxmlformats-officedocument.spreadsheetml.revisionLog+xml"/>
  <Override PartName="/xl/revisions/revisionLog80.xml" ContentType="application/vnd.openxmlformats-officedocument.spreadsheetml.revisionLog+xml"/>
  <Override PartName="/xl/revisions/revisionLog176.xml" ContentType="application/vnd.openxmlformats-officedocument.spreadsheetml.revisionLog+xml"/>
  <Override PartName="/xl/revisions/revisionLog383.xml" ContentType="application/vnd.openxmlformats-officedocument.spreadsheetml.revisionLog+xml"/>
  <Override PartName="/xl/revisions/revisionLog590.xml" ContentType="application/vnd.openxmlformats-officedocument.spreadsheetml.revisionLog+xml"/>
  <Override PartName="/xl/revisions/revisionLog604.xml" ContentType="application/vnd.openxmlformats-officedocument.spreadsheetml.revisionLog+xml"/>
  <Override PartName="/xl/revisions/revisionLog811.xml" ContentType="application/vnd.openxmlformats-officedocument.spreadsheetml.revisionLog+xml"/>
  <Override PartName="/xl/revisions/revisionLog1027.xml" ContentType="application/vnd.openxmlformats-officedocument.spreadsheetml.revisionLog+xml"/>
  <Override PartName="/xl/revisions/revisionLog1234.xml" ContentType="application/vnd.openxmlformats-officedocument.spreadsheetml.revisionLog+xml"/>
  <Override PartName="/xl/revisions/revisionLog1441.xml" ContentType="application/vnd.openxmlformats-officedocument.spreadsheetml.revisionLog+xml"/>
  <Override PartName="/xl/revisions/revisionLog243.xml" ContentType="application/vnd.openxmlformats-officedocument.spreadsheetml.revisionLog+xml"/>
  <Override PartName="/xl/revisions/revisionLog450.xml" ContentType="application/vnd.openxmlformats-officedocument.spreadsheetml.revisionLog+xml"/>
  <Override PartName="/xl/revisions/revisionLog688.xml" ContentType="application/vnd.openxmlformats-officedocument.spreadsheetml.revisionLog+xml"/>
  <Override PartName="/xl/revisions/revisionLog895.xml" ContentType="application/vnd.openxmlformats-officedocument.spreadsheetml.revisionLog+xml"/>
  <Override PartName="/xl/revisions/revisionLog909.xml" ContentType="application/vnd.openxmlformats-officedocument.spreadsheetml.revisionLog+xml"/>
  <Override PartName="/xl/revisions/revisionLog1080.xml" ContentType="application/vnd.openxmlformats-officedocument.spreadsheetml.revisionLog+xml"/>
  <Override PartName="/xl/revisions/revisionLog1301.xml" ContentType="application/vnd.openxmlformats-officedocument.spreadsheetml.revisionLog+xml"/>
  <Override PartName="/xl/revisions/revisionLog1539.xml" ContentType="application/vnd.openxmlformats-officedocument.spreadsheetml.revisionLog+xml"/>
  <Override PartName="/xl/revisions/revisionLog1746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03.xml" ContentType="application/vnd.openxmlformats-officedocument.spreadsheetml.revisionLog+xml"/>
  <Override PartName="/xl/revisions/revisionLog310.xml" ContentType="application/vnd.openxmlformats-officedocument.spreadsheetml.revisionLog+xml"/>
  <Override PartName="/xl/revisions/revisionLog548.xml" ContentType="application/vnd.openxmlformats-officedocument.spreadsheetml.revisionLog+xml"/>
  <Override PartName="/xl/revisions/revisionLog755.xml" ContentType="application/vnd.openxmlformats-officedocument.spreadsheetml.revisionLog+xml"/>
  <Override PartName="/xl/revisions/revisionLog962.xml" ContentType="application/vnd.openxmlformats-officedocument.spreadsheetml.revisionLog+xml"/>
  <Override PartName="/xl/revisions/revisionLog1178.xml" ContentType="application/vnd.openxmlformats-officedocument.spreadsheetml.revisionLog+xml"/>
  <Override PartName="/xl/revisions/revisionLog1385.xml" ContentType="application/vnd.openxmlformats-officedocument.spreadsheetml.revisionLog+xml"/>
  <Override PartName="/xl/revisions/revisionLog1592.xml" ContentType="application/vnd.openxmlformats-officedocument.spreadsheetml.revisionLog+xml"/>
  <Override PartName="/xl/revisions/revisionLog1606.xml" ContentType="application/vnd.openxmlformats-officedocument.spreadsheetml.revisionLog+xml"/>
  <Override PartName="/xl/revisions/revisionLog1813.xml" ContentType="application/vnd.openxmlformats-officedocument.spreadsheetml.revisionLog+xml"/>
  <Override PartName="/xl/revisions/revisionLog91.xml" ContentType="application/vnd.openxmlformats-officedocument.spreadsheetml.revisionLog+xml"/>
  <Override PartName="/xl/revisions/revisionLog187.xml" ContentType="application/vnd.openxmlformats-officedocument.spreadsheetml.revisionLog+xml"/>
  <Override PartName="/xl/revisions/revisionLog394.xml" ContentType="application/vnd.openxmlformats-officedocument.spreadsheetml.revisionLog+xml"/>
  <Override PartName="/xl/revisions/revisionLog408.xml" ContentType="application/vnd.openxmlformats-officedocument.spreadsheetml.revisionLog+xml"/>
  <Override PartName="/xl/revisions/revisionLog615.xml" ContentType="application/vnd.openxmlformats-officedocument.spreadsheetml.revisionLog+xml"/>
  <Override PartName="/xl/revisions/revisionLog822.xml" ContentType="application/vnd.openxmlformats-officedocument.spreadsheetml.revisionLog+xml"/>
  <Override PartName="/xl/revisions/revisionLog1038.xml" ContentType="application/vnd.openxmlformats-officedocument.spreadsheetml.revisionLog+xml"/>
  <Override PartName="/xl/revisions/revisionLog1245.xml" ContentType="application/vnd.openxmlformats-officedocument.spreadsheetml.revisionLog+xml"/>
  <Override PartName="/xl/revisions/revisionLog1452.xml" ContentType="application/vnd.openxmlformats-officedocument.spreadsheetml.revisionLog+xml"/>
  <Override PartName="/xl/revisions/revisionLog254.xml" ContentType="application/vnd.openxmlformats-officedocument.spreadsheetml.revisionLog+xml"/>
  <Override PartName="/xl/revisions/revisionLog699.xml" ContentType="application/vnd.openxmlformats-officedocument.spreadsheetml.revisionLog+xml"/>
  <Override PartName="/xl/revisions/revisionLog1091.xml" ContentType="application/vnd.openxmlformats-officedocument.spreadsheetml.revisionLog+xml"/>
  <Override PartName="/xl/revisions/revisionLog1105.xml" ContentType="application/vnd.openxmlformats-officedocument.spreadsheetml.revisionLog+xml"/>
  <Override PartName="/xl/revisions/revisionLog1312.xml" ContentType="application/vnd.openxmlformats-officedocument.spreadsheetml.revisionLog+xml"/>
  <Override PartName="/xl/revisions/revisionLog1757.xml" ContentType="application/vnd.openxmlformats-officedocument.spreadsheetml.revisionLog+xml"/>
  <Override PartName="/xl/revisions/revisionLog49.xml" ContentType="application/vnd.openxmlformats-officedocument.spreadsheetml.revisionLog+xml"/>
  <Override PartName="/xl/revisions/revisionLog114.xml" ContentType="application/vnd.openxmlformats-officedocument.spreadsheetml.revisionLog+xml"/>
  <Override PartName="/xl/revisions/revisionLog461.xml" ContentType="application/vnd.openxmlformats-officedocument.spreadsheetml.revisionLog+xml"/>
  <Override PartName="/xl/revisions/revisionLog559.xml" ContentType="application/vnd.openxmlformats-officedocument.spreadsheetml.revisionLog+xml"/>
  <Override PartName="/xl/revisions/revisionLog766.xml" ContentType="application/vnd.openxmlformats-officedocument.spreadsheetml.revisionLog+xml"/>
  <Override PartName="/xl/revisions/revisionLog1189.xml" ContentType="application/vnd.openxmlformats-officedocument.spreadsheetml.revisionLog+xml"/>
  <Override PartName="/xl/revisions/revisionLog1396.xml" ContentType="application/vnd.openxmlformats-officedocument.spreadsheetml.revisionLog+xml"/>
  <Override PartName="/xl/revisions/revisionLog1617.xml" ContentType="application/vnd.openxmlformats-officedocument.spreadsheetml.revisionLog+xml"/>
  <Override PartName="/xl/revisions/revisionLog1824.xml" ContentType="application/vnd.openxmlformats-officedocument.spreadsheetml.revisionLog+xml"/>
  <Override PartName="/xl/revisions/revisionLog198.xml" ContentType="application/vnd.openxmlformats-officedocument.spreadsheetml.revisionLog+xml"/>
  <Override PartName="/xl/revisions/revisionLog321.xml" ContentType="application/vnd.openxmlformats-officedocument.spreadsheetml.revisionLog+xml"/>
  <Override PartName="/xl/revisions/revisionLog419.xml" ContentType="application/vnd.openxmlformats-officedocument.spreadsheetml.revisionLog+xml"/>
  <Override PartName="/xl/revisions/revisionLog626.xml" ContentType="application/vnd.openxmlformats-officedocument.spreadsheetml.revisionLog+xml"/>
  <Override PartName="/xl/revisions/revisionLog973.xml" ContentType="application/vnd.openxmlformats-officedocument.spreadsheetml.revisionLog+xml"/>
  <Override PartName="/xl/revisions/revisionLog1049.xml" ContentType="application/vnd.openxmlformats-officedocument.spreadsheetml.revisionLog+xml"/>
  <Override PartName="/xl/revisions/revisionLog1256.xml" ContentType="application/vnd.openxmlformats-officedocument.spreadsheetml.revisionLog+xml"/>
  <Override PartName="/xl/revisions/revisionLog833.xml" ContentType="application/vnd.openxmlformats-officedocument.spreadsheetml.revisionLog+xml"/>
  <Override PartName="/xl/revisions/revisionLog1116.xml" ContentType="application/vnd.openxmlformats-officedocument.spreadsheetml.revisionLog+xml"/>
  <Override PartName="/xl/revisions/revisionLog1463.xml" ContentType="application/vnd.openxmlformats-officedocument.spreadsheetml.revisionLog+xml"/>
  <Override PartName="/xl/revisions/revisionLog1670.xml" ContentType="application/vnd.openxmlformats-officedocument.spreadsheetml.revisionLog+xml"/>
  <Override PartName="/xl/revisions/revisionLog1768.xml" ContentType="application/vnd.openxmlformats-officedocument.spreadsheetml.revisionLog+xml"/>
  <Override PartName="/xl/revisions/revisionLog265.xml" ContentType="application/vnd.openxmlformats-officedocument.spreadsheetml.revisionLog+xml"/>
  <Override PartName="/xl/revisions/revisionLog472.xml" ContentType="application/vnd.openxmlformats-officedocument.spreadsheetml.revisionLog+xml"/>
  <Override PartName="/xl/revisions/revisionLog900.xml" ContentType="application/vnd.openxmlformats-officedocument.spreadsheetml.revisionLog+xml"/>
  <Override PartName="/xl/revisions/revisionLog1323.xml" ContentType="application/vnd.openxmlformats-officedocument.spreadsheetml.revisionLog+xml"/>
  <Override PartName="/xl/revisions/revisionLog1530.xml" ContentType="application/vnd.openxmlformats-officedocument.spreadsheetml.revisionLog+xml"/>
  <Override PartName="/xl/revisions/revisionLog1628.xml" ContentType="application/vnd.openxmlformats-officedocument.spreadsheetml.revisionLog+xml"/>
  <Override PartName="/xl/revisions/revisionLog125.xml" ContentType="application/vnd.openxmlformats-officedocument.spreadsheetml.revisionLog+xml"/>
  <Override PartName="/xl/revisions/revisionLog332.xml" ContentType="application/vnd.openxmlformats-officedocument.spreadsheetml.revisionLog+xml"/>
  <Override PartName="/xl/revisions/revisionLog777.xml" ContentType="application/vnd.openxmlformats-officedocument.spreadsheetml.revisionLog+xml"/>
  <Override PartName="/xl/revisions/revisionLog984.xml" ContentType="application/vnd.openxmlformats-officedocument.spreadsheetml.revisionLog+xml"/>
  <Override PartName="/xl/revisions/revisionLog1835.xml" ContentType="application/vnd.openxmlformats-officedocument.spreadsheetml.revisionLog+xml"/>
  <Override PartName="/xl/revisions/revisionLog637.xml" ContentType="application/vnd.openxmlformats-officedocument.spreadsheetml.revisionLog+xml"/>
  <Override PartName="/xl/revisions/revisionLog844.xml" ContentType="application/vnd.openxmlformats-officedocument.spreadsheetml.revisionLog+xml"/>
  <Override PartName="/xl/revisions/revisionLog1267.xml" ContentType="application/vnd.openxmlformats-officedocument.spreadsheetml.revisionLog+xml"/>
  <Override PartName="/xl/revisions/revisionLog1474.xml" ContentType="application/vnd.openxmlformats-officedocument.spreadsheetml.revisionLog+xml"/>
  <Override PartName="/xl/revisions/revisionLog1681.xml" ContentType="application/vnd.openxmlformats-officedocument.spreadsheetml.revisionLog+xml"/>
  <Override PartName="/xl/revisions/revisionLog276.xml" ContentType="application/vnd.openxmlformats-officedocument.spreadsheetml.revisionLog+xml"/>
  <Override PartName="/xl/revisions/revisionLog483.xml" ContentType="application/vnd.openxmlformats-officedocument.spreadsheetml.revisionLog+xml"/>
  <Override PartName="/xl/revisions/revisionLog690.xml" ContentType="application/vnd.openxmlformats-officedocument.spreadsheetml.revisionLog+xml"/>
  <Override PartName="/xl/revisions/revisionLog704.xml" ContentType="application/vnd.openxmlformats-officedocument.spreadsheetml.revisionLog+xml"/>
  <Override PartName="/xl/revisions/revisionLog911.xml" ContentType="application/vnd.openxmlformats-officedocument.spreadsheetml.revisionLog+xml"/>
  <Override PartName="/xl/revisions/revisionLog1127.xml" ContentType="application/vnd.openxmlformats-officedocument.spreadsheetml.revisionLog+xml"/>
  <Override PartName="/xl/revisions/revisionLog1334.xml" ContentType="application/vnd.openxmlformats-officedocument.spreadsheetml.revisionLog+xml"/>
  <Override PartName="/xl/revisions/revisionLog1541.xml" ContentType="application/vnd.openxmlformats-officedocument.spreadsheetml.revisionLog+xml"/>
  <Override PartName="/xl/revisions/revisionLog1779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36.xml" ContentType="application/vnd.openxmlformats-officedocument.spreadsheetml.revisionLog+xml"/>
  <Override PartName="/xl/revisions/revisionLog343.xml" ContentType="application/vnd.openxmlformats-officedocument.spreadsheetml.revisionLog+xml"/>
  <Override PartName="/xl/revisions/revisionLog550.xml" ContentType="application/vnd.openxmlformats-officedocument.spreadsheetml.revisionLog+xml"/>
  <Override PartName="/xl/revisions/revisionLog788.xml" ContentType="application/vnd.openxmlformats-officedocument.spreadsheetml.revisionLog+xml"/>
  <Override PartName="/xl/revisions/revisionLog995.xml" ContentType="application/vnd.openxmlformats-officedocument.spreadsheetml.revisionLog+xml"/>
  <Override PartName="/xl/revisions/revisionLog1180.xml" ContentType="application/vnd.openxmlformats-officedocument.spreadsheetml.revisionLog+xml"/>
  <Override PartName="/xl/revisions/revisionLog1401.xml" ContentType="application/vnd.openxmlformats-officedocument.spreadsheetml.revisionLog+xml"/>
  <Override PartName="/xl/revisions/revisionLog1639.xml" ContentType="application/vnd.openxmlformats-officedocument.spreadsheetml.revisionLog+xml"/>
  <Override PartName="/xl/revisions/revisionLog1846.xml" ContentType="application/vnd.openxmlformats-officedocument.spreadsheetml.revisionLog+xml"/>
  <Override PartName="/xl/revisions/revisionLog203.xml" ContentType="application/vnd.openxmlformats-officedocument.spreadsheetml.revisionLog+xml"/>
  <Override PartName="/xl/revisions/revisionLog648.xml" ContentType="application/vnd.openxmlformats-officedocument.spreadsheetml.revisionLog+xml"/>
  <Override PartName="/xl/revisions/revisionLog855.xml" ContentType="application/vnd.openxmlformats-officedocument.spreadsheetml.revisionLog+xml"/>
  <Override PartName="/xl/revisions/revisionLog1040.xml" ContentType="application/vnd.openxmlformats-officedocument.spreadsheetml.revisionLog+xml"/>
  <Override PartName="/xl/revisions/revisionLog1278.xml" ContentType="application/vnd.openxmlformats-officedocument.spreadsheetml.revisionLog+xml"/>
  <Override PartName="/xl/revisions/revisionLog1485.xml" ContentType="application/vnd.openxmlformats-officedocument.spreadsheetml.revisionLog+xml"/>
  <Override PartName="/xl/revisions/revisionLog1692.xml" ContentType="application/vnd.openxmlformats-officedocument.spreadsheetml.revisionLog+xml"/>
  <Override PartName="/xl/revisions/revisionLog1706.xml" ContentType="application/vnd.openxmlformats-officedocument.spreadsheetml.revisionLog+xml"/>
  <Override PartName="/xl/revisions/revisionLog287.xml" ContentType="application/vnd.openxmlformats-officedocument.spreadsheetml.revisionLog+xml"/>
  <Override PartName="/xl/revisions/revisionLog410.xml" ContentType="application/vnd.openxmlformats-officedocument.spreadsheetml.revisionLog+xml"/>
  <Override PartName="/xl/revisions/revisionLog494.xml" ContentType="application/vnd.openxmlformats-officedocument.spreadsheetml.revisionLog+xml"/>
  <Override PartName="/xl/revisions/revisionLog508.xml" ContentType="application/vnd.openxmlformats-officedocument.spreadsheetml.revisionLog+xml"/>
  <Override PartName="/xl/revisions/revisionLog715.xml" ContentType="application/vnd.openxmlformats-officedocument.spreadsheetml.revisionLog+xml"/>
  <Override PartName="/xl/revisions/revisionLog922.xml" ContentType="application/vnd.openxmlformats-officedocument.spreadsheetml.revisionLog+xml"/>
  <Override PartName="/xl/revisions/revisionLog1138.xml" ContentType="application/vnd.openxmlformats-officedocument.spreadsheetml.revisionLog+xml"/>
  <Override PartName="/xl/revisions/revisionLog1345.xml" ContentType="application/vnd.openxmlformats-officedocument.spreadsheetml.revisionLog+xml"/>
  <Override PartName="/xl/revisions/revisionLog1552.xml" ContentType="application/vnd.openxmlformats-officedocument.spreadsheetml.revisionLog+xml"/>
  <Override PartName="/xl/revisions/revisionLog147.xml" ContentType="application/vnd.openxmlformats-officedocument.spreadsheetml.revisionLog+xml"/>
  <Override PartName="/xl/revisions/revisionLog354.xml" ContentType="application/vnd.openxmlformats-officedocument.spreadsheetml.revisionLog+xml"/>
  <Override PartName="/xl/revisions/revisionLog799.xml" ContentType="application/vnd.openxmlformats-officedocument.spreadsheetml.revisionLog+xml"/>
  <Override PartName="/xl/revisions/revisionLog1191.xml" ContentType="application/vnd.openxmlformats-officedocument.spreadsheetml.revisionLog+xml"/>
  <Override PartName="/xl/revisions/revisionLog1205.xml" ContentType="application/vnd.openxmlformats-officedocument.spreadsheetml.revisionLog+xml"/>
  <Override PartName="/xl/revisions/revisionLog1857.xml" ContentType="application/vnd.openxmlformats-officedocument.spreadsheetml.revisionLog+xml"/>
  <Override PartName="/xl/revisions/revisionLog51.xml" ContentType="application/vnd.openxmlformats-officedocument.spreadsheetml.revisionLog+xml"/>
  <Override PartName="/xl/revisions/revisionLog561.xml" ContentType="application/vnd.openxmlformats-officedocument.spreadsheetml.revisionLog+xml"/>
  <Override PartName="/xl/revisions/revisionLog659.xml" ContentType="application/vnd.openxmlformats-officedocument.spreadsheetml.revisionLog+xml"/>
  <Override PartName="/xl/revisions/revisionLog866.xml" ContentType="application/vnd.openxmlformats-officedocument.spreadsheetml.revisionLog+xml"/>
  <Override PartName="/xl/revisions/revisionLog1289.xml" ContentType="application/vnd.openxmlformats-officedocument.spreadsheetml.revisionLog+xml"/>
  <Override PartName="/xl/revisions/revisionLog1412.xml" ContentType="application/vnd.openxmlformats-officedocument.spreadsheetml.revisionLog+xml"/>
  <Override PartName="/xl/revisions/revisionLog1496.xml" ContentType="application/vnd.openxmlformats-officedocument.spreadsheetml.revisionLog+xml"/>
  <Override PartName="/xl/revisions/revisionLog1717.xml" ContentType="application/vnd.openxmlformats-officedocument.spreadsheetml.revisionLog+xml"/>
  <Override PartName="/xl/revisions/revisionLog214.xml" ContentType="application/vnd.openxmlformats-officedocument.spreadsheetml.revisionLog+xml"/>
  <Override PartName="/xl/revisions/revisionLog298.xml" ContentType="application/vnd.openxmlformats-officedocument.spreadsheetml.revisionLog+xml"/>
  <Override PartName="/xl/revisions/revisionLog421.xml" ContentType="application/vnd.openxmlformats-officedocument.spreadsheetml.revisionLog+xml"/>
  <Override PartName="/xl/revisions/revisionLog519.xml" ContentType="application/vnd.openxmlformats-officedocument.spreadsheetml.revisionLog+xml"/>
  <Override PartName="/xl/revisions/revisionLog1051.xml" ContentType="application/vnd.openxmlformats-officedocument.spreadsheetml.revisionLog+xml"/>
  <Override PartName="/xl/revisions/revisionLog1149.xml" ContentType="application/vnd.openxmlformats-officedocument.spreadsheetml.revisionLog+xml"/>
  <Override PartName="/xl/revisions/revisionLog1356.xml" ContentType="application/vnd.openxmlformats-officedocument.spreadsheetml.revisionLog+xml"/>
  <Override PartName="/xl/revisions/revisionLog158.xml" ContentType="application/vnd.openxmlformats-officedocument.spreadsheetml.revisionLog+xml"/>
  <Override PartName="/xl/revisions/revisionLog726.xml" ContentType="application/vnd.openxmlformats-officedocument.spreadsheetml.revisionLog+xml"/>
  <Override PartName="/xl/revisions/revisionLog933.xml" ContentType="application/vnd.openxmlformats-officedocument.spreadsheetml.revisionLog+xml"/>
  <Override PartName="/xl/revisions/revisionLog1009.xml" ContentType="application/vnd.openxmlformats-officedocument.spreadsheetml.revisionLog+xml"/>
  <Override PartName="/xl/revisions/revisionLog1563.xml" ContentType="application/vnd.openxmlformats-officedocument.spreadsheetml.revisionLog+xml"/>
  <Override PartName="/xl/revisions/revisionLog1770.xml" ContentType="application/vnd.openxmlformats-officedocument.spreadsheetml.revisionLog+xml"/>
  <Override PartName="/xl/revisions/revisionLog1868.xml" ContentType="application/vnd.openxmlformats-officedocument.spreadsheetml.revisionLog+xml"/>
  <Override PartName="/xl/revisions/revisionLog62.xml" ContentType="application/vnd.openxmlformats-officedocument.spreadsheetml.revisionLog+xml"/>
  <Override PartName="/xl/revisions/revisionLog365.xml" ContentType="application/vnd.openxmlformats-officedocument.spreadsheetml.revisionLog+xml"/>
  <Override PartName="/xl/revisions/revisionLog572.xml" ContentType="application/vnd.openxmlformats-officedocument.spreadsheetml.revisionLog+xml"/>
  <Override PartName="/xl/revisions/revisionLog1216.xml" ContentType="application/vnd.openxmlformats-officedocument.spreadsheetml.revisionLog+xml"/>
  <Override PartName="/xl/revisions/revisionLog1423.xml" ContentType="application/vnd.openxmlformats-officedocument.spreadsheetml.revisionLog+xml"/>
  <Override PartName="/xl/revisions/revisionLog1630.xml" ContentType="application/vnd.openxmlformats-officedocument.spreadsheetml.revisionLog+xml"/>
  <Override PartName="/xl/revisions/revisionLog225.xml" ContentType="application/vnd.openxmlformats-officedocument.spreadsheetml.revisionLog+xml"/>
  <Override PartName="/xl/revisions/revisionLog432.xml" ContentType="application/vnd.openxmlformats-officedocument.spreadsheetml.revisionLog+xml"/>
  <Override PartName="/xl/revisions/revisionLog877.xml" ContentType="application/vnd.openxmlformats-officedocument.spreadsheetml.revisionLog+xml"/>
  <Override PartName="/xl/revisions/revisionLog1062.xml" ContentType="application/vnd.openxmlformats-officedocument.spreadsheetml.revisionLog+xml"/>
  <Override PartName="/xl/revisions/revisionLog1728.xml" ContentType="application/vnd.openxmlformats-officedocument.spreadsheetml.revisionLog+xml"/>
  <Override PartName="/xl/revisions/revisionLog737.xml" ContentType="application/vnd.openxmlformats-officedocument.spreadsheetml.revisionLog+xml"/>
  <Override PartName="/xl/revisions/revisionLog944.xml" ContentType="application/vnd.openxmlformats-officedocument.spreadsheetml.revisionLog+xml"/>
  <Override PartName="/xl/revisions/revisionLog1367.xml" ContentType="application/vnd.openxmlformats-officedocument.spreadsheetml.revisionLog+xml"/>
  <Override PartName="/xl/revisions/revisionLog1574.xml" ContentType="application/vnd.openxmlformats-officedocument.spreadsheetml.revisionLog+xml"/>
  <Override PartName="/xl/revisions/revisionLog1781.xml" ContentType="application/vnd.openxmlformats-officedocument.spreadsheetml.revisionLog+xml"/>
  <Override PartName="/xl/revisions/revisionLog73.xml" ContentType="application/vnd.openxmlformats-officedocument.spreadsheetml.revisionLog+xml"/>
  <Override PartName="/xl/revisions/revisionLog169.xml" ContentType="application/vnd.openxmlformats-officedocument.spreadsheetml.revisionLog+xml"/>
  <Override PartName="/xl/revisions/revisionLog376.xml" ContentType="application/vnd.openxmlformats-officedocument.spreadsheetml.revisionLog+xml"/>
  <Override PartName="/xl/revisions/revisionLog583.xml" ContentType="application/vnd.openxmlformats-officedocument.spreadsheetml.revisionLog+xml"/>
  <Override PartName="/xl/revisions/revisionLog790.xml" ContentType="application/vnd.openxmlformats-officedocument.spreadsheetml.revisionLog+xml"/>
  <Override PartName="/xl/revisions/revisionLog804.xml" ContentType="application/vnd.openxmlformats-officedocument.spreadsheetml.revisionLog+xml"/>
  <Override PartName="/xl/revisions/revisionLog1227.xml" ContentType="application/vnd.openxmlformats-officedocument.spreadsheetml.revisionLog+xml"/>
  <Override PartName="/xl/revisions/revisionLog1434.xml" ContentType="application/vnd.openxmlformats-officedocument.spreadsheetml.revisionLog+xml"/>
  <Override PartName="/xl/revisions/revisionLog164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36.xml" ContentType="application/vnd.openxmlformats-officedocument.spreadsheetml.revisionLog+xml"/>
  <Override PartName="/xl/revisions/revisionLog443.xml" ContentType="application/vnd.openxmlformats-officedocument.spreadsheetml.revisionLog+xml"/>
  <Override PartName="/xl/revisions/revisionLog650.xml" ContentType="application/vnd.openxmlformats-officedocument.spreadsheetml.revisionLog+xml"/>
  <Override PartName="/xl/revisions/revisionLog888.xml" ContentType="application/vnd.openxmlformats-officedocument.spreadsheetml.revisionLog+xml"/>
  <Override PartName="/xl/revisions/revisionLog1073.xml" ContentType="application/vnd.openxmlformats-officedocument.spreadsheetml.revisionLog+xml"/>
  <Override PartName="/xl/revisions/revisionLog1280.xml" ContentType="application/vnd.openxmlformats-officedocument.spreadsheetml.revisionLog+xml"/>
  <Override PartName="/xl/revisions/revisionLog1501.xml" ContentType="application/vnd.openxmlformats-officedocument.spreadsheetml.revisionLog+xml"/>
  <Override PartName="/xl/revisions/revisionLog1739.xml" ContentType="application/vnd.openxmlformats-officedocument.spreadsheetml.revisionLog+xml"/>
  <Override PartName="/xl/revisions/revisionLog303.xml" ContentType="application/vnd.openxmlformats-officedocument.spreadsheetml.revisionLog+xml"/>
  <Override PartName="/xl/revisions/revisionLog748.xml" ContentType="application/vnd.openxmlformats-officedocument.spreadsheetml.revisionLog+xml"/>
  <Override PartName="/xl/revisions/revisionLog955.xml" ContentType="application/vnd.openxmlformats-officedocument.spreadsheetml.revisionLog+xml"/>
  <Override PartName="/xl/revisions/revisionLog1140.xml" ContentType="application/vnd.openxmlformats-officedocument.spreadsheetml.revisionLog+xml"/>
  <Override PartName="/xl/revisions/revisionLog1378.xml" ContentType="application/vnd.openxmlformats-officedocument.spreadsheetml.revisionLog+xml"/>
  <Override PartName="/xl/revisions/revisionLog1585.xml" ContentType="application/vnd.openxmlformats-officedocument.spreadsheetml.revisionLog+xml"/>
  <Override PartName="/xl/revisions/revisionLog1792.xml" ContentType="application/vnd.openxmlformats-officedocument.spreadsheetml.revisionLog+xml"/>
  <Override PartName="/xl/revisions/revisionLog1806.xml" ContentType="application/vnd.openxmlformats-officedocument.spreadsheetml.revisionLog+xml"/>
  <Override PartName="/xl/revisions/revisionLog84.xml" ContentType="application/vnd.openxmlformats-officedocument.spreadsheetml.revisionLog+xml"/>
  <Override PartName="/xl/revisions/revisionLog387.xml" ContentType="application/vnd.openxmlformats-officedocument.spreadsheetml.revisionLog+xml"/>
  <Override PartName="/xl/revisions/revisionLog510.xml" ContentType="application/vnd.openxmlformats-officedocument.spreadsheetml.revisionLog+xml"/>
  <Override PartName="/xl/revisions/revisionLog594.xml" ContentType="application/vnd.openxmlformats-officedocument.spreadsheetml.revisionLog+xml"/>
  <Override PartName="/xl/revisions/revisionLog608.xml" ContentType="application/vnd.openxmlformats-officedocument.spreadsheetml.revisionLog+xml"/>
  <Override PartName="/xl/revisions/revisionLog815.xml" ContentType="application/vnd.openxmlformats-officedocument.spreadsheetml.revisionLog+xml"/>
  <Override PartName="/xl/revisions/revisionLog1238.xml" ContentType="application/vnd.openxmlformats-officedocument.spreadsheetml.revisionLog+xml"/>
  <Override PartName="/xl/revisions/revisionLog1445.xml" ContentType="application/vnd.openxmlformats-officedocument.spreadsheetml.revisionLog+xml"/>
  <Override PartName="/xl/revisions/revisionLog1652.xml" ContentType="application/vnd.openxmlformats-officedocument.spreadsheetml.revisionLog+xml"/>
  <Override PartName="/xl/revisions/revisionLog247.xml" ContentType="application/vnd.openxmlformats-officedocument.spreadsheetml.revisionLog+xml"/>
  <Override PartName="/xl/revisions/revisionLog899.xml" ContentType="application/vnd.openxmlformats-officedocument.spreadsheetml.revisionLog+xml"/>
  <Override PartName="/xl/revisions/revisionLog1000.xml" ContentType="application/vnd.openxmlformats-officedocument.spreadsheetml.revisionLog+xml"/>
  <Override PartName="/xl/revisions/revisionLog1084.xml" ContentType="application/vnd.openxmlformats-officedocument.spreadsheetml.revisionLog+xml"/>
  <Override PartName="/xl/revisions/revisionLog1305.xml" ContentType="application/vnd.openxmlformats-officedocument.spreadsheetml.revisionLog+xml"/>
  <Override PartName="/xl/revisions/revisionLog107.xml" ContentType="application/vnd.openxmlformats-officedocument.spreadsheetml.revisionLog+xml"/>
  <Override PartName="/xl/revisions/revisionLog454.xml" ContentType="application/vnd.openxmlformats-officedocument.spreadsheetml.revisionLog+xml"/>
  <Override PartName="/xl/revisions/revisionLog661.xml" ContentType="application/vnd.openxmlformats-officedocument.spreadsheetml.revisionLog+xml"/>
  <Override PartName="/xl/revisions/revisionLog759.xml" ContentType="application/vnd.openxmlformats-officedocument.spreadsheetml.revisionLog+xml"/>
  <Override PartName="/xl/revisions/revisionLog966.xml" ContentType="application/vnd.openxmlformats-officedocument.spreadsheetml.revisionLog+xml"/>
  <Override PartName="/xl/revisions/revisionLog1291.xml" ContentType="application/vnd.openxmlformats-officedocument.spreadsheetml.revisionLog+xml"/>
  <Override PartName="/xl/revisions/revisionLog1389.xml" ContentType="application/vnd.openxmlformats-officedocument.spreadsheetml.revisionLog+xml"/>
  <Override PartName="/xl/revisions/revisionLog1512.xml" ContentType="application/vnd.openxmlformats-officedocument.spreadsheetml.revisionLog+xml"/>
  <Override PartName="/xl/revisions/revisionLog1596.xml" ContentType="application/vnd.openxmlformats-officedocument.spreadsheetml.revisionLog+xml"/>
  <Override PartName="/xl/revisions/revisionLog1817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314.xml" ContentType="application/vnd.openxmlformats-officedocument.spreadsheetml.revisionLog+xml"/>
  <Override PartName="/xl/revisions/revisionLog398.xml" ContentType="application/vnd.openxmlformats-officedocument.spreadsheetml.revisionLog+xml"/>
  <Override PartName="/xl/revisions/revisionLog521.xml" ContentType="application/vnd.openxmlformats-officedocument.spreadsheetml.revisionLog+xml"/>
  <Override PartName="/xl/revisions/revisionLog619.xml" ContentType="application/vnd.openxmlformats-officedocument.spreadsheetml.revisionLog+xml"/>
  <Override PartName="/xl/revisions/revisionLog1151.xml" ContentType="application/vnd.openxmlformats-officedocument.spreadsheetml.revisionLog+xml"/>
  <Override PartName="/xl/revisions/revisionLog1249.xml" ContentType="application/vnd.openxmlformats-officedocument.spreadsheetml.revisionLog+xml"/>
  <Override PartName="/xl/revisions/revisionLog95.xml" ContentType="application/vnd.openxmlformats-officedocument.spreadsheetml.revisionLog+xml"/>
  <Override PartName="/xl/revisions/revisionLog160.xml" ContentType="application/vnd.openxmlformats-officedocument.spreadsheetml.revisionLog+xml"/>
  <Override PartName="/xl/revisions/revisionLog826.xml" ContentType="application/vnd.openxmlformats-officedocument.spreadsheetml.revisionLog+xml"/>
  <Override PartName="/xl/revisions/revisionLog1011.xml" ContentType="application/vnd.openxmlformats-officedocument.spreadsheetml.revisionLog+xml"/>
  <Override PartName="/xl/revisions/revisionLog1109.xml" ContentType="application/vnd.openxmlformats-officedocument.spreadsheetml.revisionLog+xml"/>
  <Override PartName="/xl/revisions/revisionLog1456.xml" ContentType="application/vnd.openxmlformats-officedocument.spreadsheetml.revisionLog+xml"/>
  <Override PartName="/xl/revisions/revisionLog1663.xml" ContentType="application/vnd.openxmlformats-officedocument.spreadsheetml.revisionLog+xml"/>
  <Override PartName="/xl/revisions/revisionLog1870.xml" ContentType="application/vnd.openxmlformats-officedocument.spreadsheetml.revisionLog+xml"/>
  <Override PartName="/xl/revisions/revisionLog258.xml" ContentType="application/vnd.openxmlformats-officedocument.spreadsheetml.revisionLog+xml"/>
  <Override PartName="/xl/revisions/revisionLog465.xml" ContentType="application/vnd.openxmlformats-officedocument.spreadsheetml.revisionLog+xml"/>
  <Override PartName="/xl/revisions/revisionLog672.xml" ContentType="application/vnd.openxmlformats-officedocument.spreadsheetml.revisionLog+xml"/>
  <Override PartName="/xl/revisions/revisionLog1095.xml" ContentType="application/vnd.openxmlformats-officedocument.spreadsheetml.revisionLog+xml"/>
  <Override PartName="/xl/revisions/revisionLog1316.xml" ContentType="application/vnd.openxmlformats-officedocument.spreadsheetml.revisionLog+xml"/>
  <Override PartName="/xl/revisions/revisionLog1523.xml" ContentType="application/vnd.openxmlformats-officedocument.spreadsheetml.revisionLog+xml"/>
  <Override PartName="/xl/revisions/revisionLog1730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118.xml" ContentType="application/vnd.openxmlformats-officedocument.spreadsheetml.revisionLog+xml"/>
  <Override PartName="/xl/revisions/revisionLog325.xml" ContentType="application/vnd.openxmlformats-officedocument.spreadsheetml.revisionLog+xml"/>
  <Override PartName="/xl/revisions/revisionLog532.xml" ContentType="application/vnd.openxmlformats-officedocument.spreadsheetml.revisionLog+xml"/>
  <Override PartName="/xl/revisions/revisionLog977.xml" ContentType="application/vnd.openxmlformats-officedocument.spreadsheetml.revisionLog+xml"/>
  <Override PartName="/xl/revisions/revisionLog1162.xml" ContentType="application/vnd.openxmlformats-officedocument.spreadsheetml.revisionLog+xml"/>
  <Override PartName="/xl/revisions/revisionLog1828.xml" ContentType="application/vnd.openxmlformats-officedocument.spreadsheetml.revisionLog+xml"/>
  <Override PartName="/xl/revisions/revisionLog171.xml" ContentType="application/vnd.openxmlformats-officedocument.spreadsheetml.revisionLog+xml"/>
  <Override PartName="/xl/revisions/revisionLog837.xml" ContentType="application/vnd.openxmlformats-officedocument.spreadsheetml.revisionLog+xml"/>
  <Override PartName="/xl/revisions/revisionLog1022.xml" ContentType="application/vnd.openxmlformats-officedocument.spreadsheetml.revisionLog+xml"/>
  <Override PartName="/xl/revisions/revisionLog1467.xml" ContentType="application/vnd.openxmlformats-officedocument.spreadsheetml.revisionLog+xml"/>
  <Override PartName="/xl/revisions/revisionLog1674.xml" ContentType="application/vnd.openxmlformats-officedocument.spreadsheetml.revisionLog+xml"/>
  <Override PartName="/xl/revisions/revisionLog269.xml" ContentType="application/vnd.openxmlformats-officedocument.spreadsheetml.revisionLog+xml"/>
  <Override PartName="/xl/revisions/revisionLog476.xml" ContentType="application/vnd.openxmlformats-officedocument.spreadsheetml.revisionLog+xml"/>
  <Override PartName="/xl/revisions/revisionLog683.xml" ContentType="application/vnd.openxmlformats-officedocument.spreadsheetml.revisionLog+xml"/>
  <Override PartName="/xl/revisions/revisionLog890.xml" ContentType="application/vnd.openxmlformats-officedocument.spreadsheetml.revisionLog+xml"/>
  <Override PartName="/xl/revisions/revisionLog904.xml" ContentType="application/vnd.openxmlformats-officedocument.spreadsheetml.revisionLog+xml"/>
  <Override PartName="/xl/revisions/revisionLog1327.xml" ContentType="application/vnd.openxmlformats-officedocument.spreadsheetml.revisionLog+xml"/>
  <Override PartName="/xl/revisions/revisionLog1534.xml" ContentType="application/vnd.openxmlformats-officedocument.spreadsheetml.revisionLog+xml"/>
  <Override PartName="/xl/revisions/revisionLog1741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129.xml" ContentType="application/vnd.openxmlformats-officedocument.spreadsheetml.revisionLog+xml"/>
  <Override PartName="/xl/revisions/revisionLog336.xml" ContentType="application/vnd.openxmlformats-officedocument.spreadsheetml.revisionLog+xml"/>
  <Override PartName="/xl/revisions/revisionLog543.xml" ContentType="application/vnd.openxmlformats-officedocument.spreadsheetml.revisionLog+xml"/>
  <Override PartName="/xl/revisions/revisionLog988.xml" ContentType="application/vnd.openxmlformats-officedocument.spreadsheetml.revisionLog+xml"/>
  <Override PartName="/xl/revisions/revisionLog1173.xml" ContentType="application/vnd.openxmlformats-officedocument.spreadsheetml.revisionLog+xml"/>
  <Override PartName="/xl/revisions/revisionLog1380.xml" ContentType="application/vnd.openxmlformats-officedocument.spreadsheetml.revisionLog+xml"/>
  <Override PartName="/xl/revisions/revisionLog1601.xml" ContentType="application/vnd.openxmlformats-officedocument.spreadsheetml.revisionLog+xml"/>
  <Override PartName="/xl/revisions/revisionLog1839.xml" ContentType="application/vnd.openxmlformats-officedocument.spreadsheetml.revisionLog+xml"/>
  <Override PartName="/xl/revisions/revisionLog182.xml" ContentType="application/vnd.openxmlformats-officedocument.spreadsheetml.revisionLog+xml"/>
  <Override PartName="/xl/revisions/revisionLog403.xml" ContentType="application/vnd.openxmlformats-officedocument.spreadsheetml.revisionLog+xml"/>
  <Override PartName="/xl/revisions/revisionLog750.xml" ContentType="application/vnd.openxmlformats-officedocument.spreadsheetml.revisionLog+xml"/>
  <Override PartName="/xl/revisions/revisionLog848.xml" ContentType="application/vnd.openxmlformats-officedocument.spreadsheetml.revisionLog+xml"/>
  <Override PartName="/xl/revisions/revisionLog1033.xml" ContentType="application/vnd.openxmlformats-officedocument.spreadsheetml.revisionLog+xml"/>
  <Override PartName="/xl/revisions/revisionLog1478.xml" ContentType="application/vnd.openxmlformats-officedocument.spreadsheetml.revisionLog+xml"/>
  <Override PartName="/xl/revisions/revisionLog1685.xml" ContentType="application/vnd.openxmlformats-officedocument.spreadsheetml.revisionLog+xml"/>
  <Override PartName="/xl/revisions/revisionLog487.xml" ContentType="application/vnd.openxmlformats-officedocument.spreadsheetml.revisionLog+xml"/>
  <Override PartName="/xl/revisions/revisionLog610.xml" ContentType="application/vnd.openxmlformats-officedocument.spreadsheetml.revisionLog+xml"/>
  <Override PartName="/xl/revisions/revisionLog694.xml" ContentType="application/vnd.openxmlformats-officedocument.spreadsheetml.revisionLog+xml"/>
  <Override PartName="/xl/revisions/revisionLog708.xml" ContentType="application/vnd.openxmlformats-officedocument.spreadsheetml.revisionLog+xml"/>
  <Override PartName="/xl/revisions/revisionLog915.xml" ContentType="application/vnd.openxmlformats-officedocument.spreadsheetml.revisionLog+xml"/>
  <Override PartName="/xl/revisions/revisionLog1240.xml" ContentType="application/vnd.openxmlformats-officedocument.spreadsheetml.revisionLog+xml"/>
  <Override PartName="/xl/revisions/revisionLog1338.xml" ContentType="application/vnd.openxmlformats-officedocument.spreadsheetml.revisionLog+xml"/>
  <Override PartName="/xl/revisions/revisionLog1545.xml" ContentType="application/vnd.openxmlformats-officedocument.spreadsheetml.revisionLog+xml"/>
  <Override PartName="/xl/revisions/revisionLog347.xml" ContentType="application/vnd.openxmlformats-officedocument.spreadsheetml.revisionLog+xml"/>
  <Override PartName="/xl/revisions/revisionLog999.xml" ContentType="application/vnd.openxmlformats-officedocument.spreadsheetml.revisionLog+xml"/>
  <Override PartName="/xl/revisions/revisionLog1100.xml" ContentType="application/vnd.openxmlformats-officedocument.spreadsheetml.revisionLog+xml"/>
  <Override PartName="/xl/revisions/revisionLog1184.xml" ContentType="application/vnd.openxmlformats-officedocument.spreadsheetml.revisionLog+xml"/>
  <Override PartName="/xl/revisions/revisionLog1405.xml" ContentType="application/vnd.openxmlformats-officedocument.spreadsheetml.revisionLog+xml"/>
  <Override PartName="/xl/revisions/revisionLog1752.xml" ContentType="application/vnd.openxmlformats-officedocument.spreadsheetml.revisionLog+xml"/>
  <Override PartName="/xl/revisions/revisionLog44.xml" ContentType="application/vnd.openxmlformats-officedocument.spreadsheetml.revisionLog+xml"/>
  <Override PartName="/xl/revisions/revisionLog554.xml" ContentType="application/vnd.openxmlformats-officedocument.spreadsheetml.revisionLog+xml"/>
  <Override PartName="/xl/revisions/revisionLog761.xml" ContentType="application/vnd.openxmlformats-officedocument.spreadsheetml.revisionLog+xml"/>
  <Override PartName="/xl/revisions/revisionLog859.xml" ContentType="application/vnd.openxmlformats-officedocument.spreadsheetml.revisionLog+xml"/>
  <Override PartName="/xl/revisions/revisionLog1391.xml" ContentType="application/vnd.openxmlformats-officedocument.spreadsheetml.revisionLog+xml"/>
  <Override PartName="/xl/revisions/revisionLog1489.xml" ContentType="application/vnd.openxmlformats-officedocument.spreadsheetml.revisionLog+xml"/>
  <Override PartName="/xl/revisions/revisionLog1612.xml" ContentType="application/vnd.openxmlformats-officedocument.spreadsheetml.revisionLog+xml"/>
  <Override PartName="/xl/revisions/revisionLog1696.xml" ContentType="application/vnd.openxmlformats-officedocument.spreadsheetml.revisionLog+xml"/>
  <Override PartName="/xl/revisions/revisionLog193.xml" ContentType="application/vnd.openxmlformats-officedocument.spreadsheetml.revisionLog+xml"/>
  <Override PartName="/xl/revisions/revisionLog207.xml" ContentType="application/vnd.openxmlformats-officedocument.spreadsheetml.revisionLog+xml"/>
  <Override PartName="/xl/revisions/revisionLog414.xml" ContentType="application/vnd.openxmlformats-officedocument.spreadsheetml.revisionLog+xml"/>
  <Override PartName="/xl/revisions/revisionLog498.xml" ContentType="application/vnd.openxmlformats-officedocument.spreadsheetml.revisionLog+xml"/>
  <Override PartName="/xl/revisions/revisionLog621.xml" ContentType="application/vnd.openxmlformats-officedocument.spreadsheetml.revisionLog+xml"/>
  <Override PartName="/xl/revisions/revisionLog1044.xml" ContentType="application/vnd.openxmlformats-officedocument.spreadsheetml.revisionLog+xml"/>
  <Override PartName="/xl/revisions/revisionLog1251.xml" ContentType="application/vnd.openxmlformats-officedocument.spreadsheetml.revisionLog+xml"/>
  <Override PartName="/xl/revisions/revisionLog1349.xml" ContentType="application/vnd.openxmlformats-officedocument.spreadsheetml.revisionLog+xml"/>
  <Override PartName="/xl/revisions/revisionLog260.xml" ContentType="application/vnd.openxmlformats-officedocument.spreadsheetml.revisionLog+xml"/>
  <Override PartName="/xl/revisions/revisionLog719.xml" ContentType="application/vnd.openxmlformats-officedocument.spreadsheetml.revisionLog+xml"/>
  <Override PartName="/xl/revisions/revisionLog926.xml" ContentType="application/vnd.openxmlformats-officedocument.spreadsheetml.revisionLog+xml"/>
  <Override PartName="/xl/revisions/revisionLog1111.xml" ContentType="application/vnd.openxmlformats-officedocument.spreadsheetml.revisionLog+xml"/>
  <Override PartName="/xl/revisions/revisionLog1556.xml" ContentType="application/vnd.openxmlformats-officedocument.spreadsheetml.revisionLog+xml"/>
  <Override PartName="/xl/revisions/revisionLog1763.xml" ContentType="application/vnd.openxmlformats-officedocument.spreadsheetml.revisionLog+xml"/>
  <Override PartName="/xl/revisions/revisionLog55.xml" ContentType="application/vnd.openxmlformats-officedocument.spreadsheetml.revisionLog+xml"/>
  <Override PartName="/xl/revisions/revisionLog120.xml" ContentType="application/vnd.openxmlformats-officedocument.spreadsheetml.revisionLog+xml"/>
  <Override PartName="/xl/revisions/revisionLog358.xml" ContentType="application/vnd.openxmlformats-officedocument.spreadsheetml.revisionLog+xml"/>
  <Override PartName="/xl/revisions/revisionLog565.xml" ContentType="application/vnd.openxmlformats-officedocument.spreadsheetml.revisionLog+xml"/>
  <Override PartName="/xl/revisions/revisionLog772.xml" ContentType="application/vnd.openxmlformats-officedocument.spreadsheetml.revisionLog+xml"/>
  <Override PartName="/xl/revisions/revisionLog1195.xml" ContentType="application/vnd.openxmlformats-officedocument.spreadsheetml.revisionLog+xml"/>
  <Override PartName="/xl/revisions/revisionLog1209.xml" ContentType="application/vnd.openxmlformats-officedocument.spreadsheetml.revisionLog+xml"/>
  <Override PartName="/xl/revisions/revisionLog1416.xml" ContentType="application/vnd.openxmlformats-officedocument.spreadsheetml.revisionLog+xml"/>
  <Override PartName="/xl/revisions/revisionLog1623.xml" ContentType="application/vnd.openxmlformats-officedocument.spreadsheetml.revisionLog+xml"/>
  <Override PartName="/xl/revisions/revisionLog1830.xml" ContentType="application/vnd.openxmlformats-officedocument.spreadsheetml.revisionLog+xml"/>
  <Override PartName="/xl/revisions/revisionLog218.xml" ContentType="application/vnd.openxmlformats-officedocument.spreadsheetml.revisionLog+xml"/>
  <Override PartName="/xl/revisions/revisionLog425.xml" ContentType="application/vnd.openxmlformats-officedocument.spreadsheetml.revisionLog+xml"/>
  <Override PartName="/xl/revisions/revisionLog632.xml" ContentType="application/vnd.openxmlformats-officedocument.spreadsheetml.revisionLog+xml"/>
  <Override PartName="/xl/revisions/revisionLog1055.xml" ContentType="application/vnd.openxmlformats-officedocument.spreadsheetml.revisionLog+xml"/>
  <Override PartName="/xl/revisions/revisionLog1262.xml" ContentType="application/vnd.openxmlformats-officedocument.spreadsheetml.revisionLog+xml"/>
  <Override PartName="/xl/revisions/revisionLog271.xml" ContentType="application/vnd.openxmlformats-officedocument.spreadsheetml.revisionLog+xml"/>
  <Override PartName="/xl/revisions/revisionLog937.xml" ContentType="application/vnd.openxmlformats-officedocument.spreadsheetml.revisionLog+xml"/>
  <Override PartName="/xl/revisions/revisionLog1122.xml" ContentType="application/vnd.openxmlformats-officedocument.spreadsheetml.revisionLog+xml"/>
  <Override PartName="/xl/revisions/revisionLog1567.xml" ContentType="application/vnd.openxmlformats-officedocument.spreadsheetml.revisionLog+xml"/>
  <Override PartName="/xl/revisions/revisionLog1774.xml" ContentType="application/vnd.openxmlformats-officedocument.spreadsheetml.revisionLog+xml"/>
  <Override PartName="/xl/revisions/revisionLog66.xml" ContentType="application/vnd.openxmlformats-officedocument.spreadsheetml.revisionLog+xml"/>
  <Override PartName="/xl/revisions/revisionLog131.xml" ContentType="application/vnd.openxmlformats-officedocument.spreadsheetml.revisionLog+xml"/>
  <Override PartName="/xl/revisions/revisionLog369.xml" ContentType="application/vnd.openxmlformats-officedocument.spreadsheetml.revisionLog+xml"/>
  <Override PartName="/xl/revisions/revisionLog576.xml" ContentType="application/vnd.openxmlformats-officedocument.spreadsheetml.revisionLog+xml"/>
  <Override PartName="/xl/revisions/revisionLog783.xml" ContentType="application/vnd.openxmlformats-officedocument.spreadsheetml.revisionLog+xml"/>
  <Override PartName="/xl/revisions/revisionLog990.xml" ContentType="application/vnd.openxmlformats-officedocument.spreadsheetml.revisionLog+xml"/>
  <Override PartName="/xl/revisions/revisionLog1427.xml" ContentType="application/vnd.openxmlformats-officedocument.spreadsheetml.revisionLog+xml"/>
  <Override PartName="/xl/revisions/revisionLog1634.xml" ContentType="application/vnd.openxmlformats-officedocument.spreadsheetml.revisionLog+xml"/>
  <Override PartName="/xl/revisions/revisionLog1841.xml" ContentType="application/vnd.openxmlformats-officedocument.spreadsheetml.revisionLog+xml"/>
  <Override PartName="/xl/revisions/revisionLog229.xml" ContentType="application/vnd.openxmlformats-officedocument.spreadsheetml.revisionLog+xml"/>
  <Override PartName="/xl/revisions/revisionLog436.xml" ContentType="application/vnd.openxmlformats-officedocument.spreadsheetml.revisionLog+xml"/>
  <Override PartName="/xl/revisions/revisionLog643.xml" ContentType="application/vnd.openxmlformats-officedocument.spreadsheetml.revisionLog+xml"/>
  <Override PartName="/xl/revisions/revisionLog1066.xml" ContentType="application/vnd.openxmlformats-officedocument.spreadsheetml.revisionLog+xml"/>
  <Override PartName="/xl/revisions/revisionLog1273.xml" ContentType="application/vnd.openxmlformats-officedocument.spreadsheetml.revisionLog+xml"/>
  <Override PartName="/xl/revisions/revisionLog1480.xml" ContentType="application/vnd.openxmlformats-officedocument.spreadsheetml.revisionLog+xml"/>
  <Override PartName="/xl/revisions/revisionLog850.xml" ContentType="application/vnd.openxmlformats-officedocument.spreadsheetml.revisionLog+xml"/>
  <Override PartName="/xl/revisions/revisionLog948.xml" ContentType="application/vnd.openxmlformats-officedocument.spreadsheetml.revisionLog+xml"/>
  <Override PartName="/xl/revisions/revisionLog1133.xml" ContentType="application/vnd.openxmlformats-officedocument.spreadsheetml.revisionLog+xml"/>
  <Override PartName="/xl/revisions/revisionLog1578.xml" ContentType="application/vnd.openxmlformats-officedocument.spreadsheetml.revisionLog+xml"/>
  <Override PartName="/xl/revisions/revisionLog1701.xml" ContentType="application/vnd.openxmlformats-officedocument.spreadsheetml.revisionLog+xml"/>
  <Override PartName="/xl/revisions/revisionLog1785.xml" ContentType="application/vnd.openxmlformats-officedocument.spreadsheetml.revisionLog+xml"/>
  <Override PartName="/xl/revisions/revisionLog77.xml" ContentType="application/vnd.openxmlformats-officedocument.spreadsheetml.revisionLog+xml"/>
  <Override PartName="/xl/revisions/revisionLog282.xml" ContentType="application/vnd.openxmlformats-officedocument.spreadsheetml.revisionLog+xml"/>
  <Override PartName="/xl/revisions/revisionLog503.xml" ContentType="application/vnd.openxmlformats-officedocument.spreadsheetml.revisionLog+xml"/>
  <Override PartName="/xl/revisions/revisionLog587.xml" ContentType="application/vnd.openxmlformats-officedocument.spreadsheetml.revisionLog+xml"/>
  <Override PartName="/xl/revisions/revisionLog710.xml" ContentType="application/vnd.openxmlformats-officedocument.spreadsheetml.revisionLog+xml"/>
  <Override PartName="/xl/revisions/revisionLog808.xml" ContentType="application/vnd.openxmlformats-officedocument.spreadsheetml.revisionLog+xml"/>
  <Override PartName="/xl/revisions/revisionLog1340.xml" ContentType="application/vnd.openxmlformats-officedocument.spreadsheetml.revisionLog+xml"/>
  <Override PartName="/xl/revisions/revisionLog1438.xml" ContentType="application/vnd.openxmlformats-officedocument.spreadsheetml.revisionLog+xml"/>
  <Override PartName="/xl/revisions/revisionLog1645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42.xml" ContentType="application/vnd.openxmlformats-officedocument.spreadsheetml.revisionLog+xml"/>
  <Override PartName="/xl/revisions/revisionLog447.xml" ContentType="application/vnd.openxmlformats-officedocument.spreadsheetml.revisionLog+xml"/>
  <Override PartName="/xl/revisions/revisionLog794.xml" ContentType="application/vnd.openxmlformats-officedocument.spreadsheetml.revisionLog+xml"/>
  <Override PartName="/xl/revisions/revisionLog1077.xml" ContentType="application/vnd.openxmlformats-officedocument.spreadsheetml.revisionLog+xml"/>
  <Override PartName="/xl/revisions/revisionLog1200.xml" ContentType="application/vnd.openxmlformats-officedocument.spreadsheetml.revisionLog+xml"/>
  <Override PartName="/xl/revisions/revisionLog1852.xml" ContentType="application/vnd.openxmlformats-officedocument.spreadsheetml.revisionLog+xml"/>
  <Override PartName="/xl/revisions/revisionLog654.xml" ContentType="application/vnd.openxmlformats-officedocument.spreadsheetml.revisionLog+xml"/>
  <Override PartName="/xl/revisions/revisionLog861.xml" ContentType="application/vnd.openxmlformats-officedocument.spreadsheetml.revisionLog+xml"/>
  <Override PartName="/xl/revisions/revisionLog959.xml" ContentType="application/vnd.openxmlformats-officedocument.spreadsheetml.revisionLog+xml"/>
  <Override PartName="/xl/revisions/revisionLog1284.xml" ContentType="application/vnd.openxmlformats-officedocument.spreadsheetml.revisionLog+xml"/>
  <Override PartName="/xl/revisions/revisionLog1491.xml" ContentType="application/vnd.openxmlformats-officedocument.spreadsheetml.revisionLog+xml"/>
  <Override PartName="/xl/revisions/revisionLog1505.xml" ContentType="application/vnd.openxmlformats-officedocument.spreadsheetml.revisionLog+xml"/>
  <Override PartName="/xl/revisions/revisionLog1589.xml" ContentType="application/vnd.openxmlformats-officedocument.spreadsheetml.revisionLog+xml"/>
  <Override PartName="/xl/revisions/revisionLog1712.xml" ContentType="application/vnd.openxmlformats-officedocument.spreadsheetml.revisionLog+xml"/>
  <Override PartName="/xl/revisions/revisionLog293.xml" ContentType="application/vnd.openxmlformats-officedocument.spreadsheetml.revisionLog+xml"/>
  <Override PartName="/xl/revisions/revisionLog307.xml" ContentType="application/vnd.openxmlformats-officedocument.spreadsheetml.revisionLog+xml"/>
  <Override PartName="/xl/revisions/revisionLog514.xml" ContentType="application/vnd.openxmlformats-officedocument.spreadsheetml.revisionLog+xml"/>
  <Override PartName="/xl/revisions/revisionLog721.xml" ContentType="application/vnd.openxmlformats-officedocument.spreadsheetml.revisionLog+xml"/>
  <Override PartName="/xl/revisions/revisionLog1144.xml" ContentType="application/vnd.openxmlformats-officedocument.spreadsheetml.revisionLog+xml"/>
  <Override PartName="/xl/revisions/revisionLog1351.xml" ContentType="application/vnd.openxmlformats-officedocument.spreadsheetml.revisionLog+xml"/>
  <Override PartName="/xl/revisions/revisionLog1449.xml" ContentType="application/vnd.openxmlformats-officedocument.spreadsheetml.revisionLog+xml"/>
  <Override PartName="/xl/revisions/revisionLog1796.xml" ContentType="application/vnd.openxmlformats-officedocument.spreadsheetml.revisionLog+xml"/>
  <Override PartName="/xl/revisions/revisionLog88.xml" ContentType="application/vnd.openxmlformats-officedocument.spreadsheetml.revisionLog+xml"/>
  <Override PartName="/xl/revisions/revisionLog153.xml" ContentType="application/vnd.openxmlformats-officedocument.spreadsheetml.revisionLog+xml"/>
  <Override PartName="/xl/revisions/revisionLog360.xml" ContentType="application/vnd.openxmlformats-officedocument.spreadsheetml.revisionLog+xml"/>
  <Override PartName="/xl/revisions/revisionLog598.xml" ContentType="application/vnd.openxmlformats-officedocument.spreadsheetml.revisionLog+xml"/>
  <Override PartName="/xl/revisions/revisionLog819.xml" ContentType="application/vnd.openxmlformats-officedocument.spreadsheetml.revisionLog+xml"/>
  <Override PartName="/xl/revisions/revisionLog1004.xml" ContentType="application/vnd.openxmlformats-officedocument.spreadsheetml.revisionLog+xml"/>
  <Override PartName="/xl/revisions/revisionLog1211.xml" ContentType="application/vnd.openxmlformats-officedocument.spreadsheetml.revisionLog+xml"/>
  <Override PartName="/xl/revisions/revisionLog1656.xml" ContentType="application/vnd.openxmlformats-officedocument.spreadsheetml.revisionLog+xml"/>
  <Override PartName="/xl/revisions/revisionLog1863.xml" ContentType="application/vnd.openxmlformats-officedocument.spreadsheetml.revisionLog+xml"/>
  <Override PartName="/xl/revisions/revisionLog220.xml" ContentType="application/vnd.openxmlformats-officedocument.spreadsheetml.revisionLog+xml"/>
  <Override PartName="/xl/revisions/revisionLog458.xml" ContentType="application/vnd.openxmlformats-officedocument.spreadsheetml.revisionLog+xml"/>
  <Override PartName="/xl/revisions/revisionLog665.xml" ContentType="application/vnd.openxmlformats-officedocument.spreadsheetml.revisionLog+xml"/>
  <Override PartName="/xl/revisions/revisionLog872.xml" ContentType="application/vnd.openxmlformats-officedocument.spreadsheetml.revisionLog+xml"/>
  <Override PartName="/xl/revisions/revisionLog1088.xml" ContentType="application/vnd.openxmlformats-officedocument.spreadsheetml.revisionLog+xml"/>
  <Override PartName="/xl/revisions/revisionLog1295.xml" ContentType="application/vnd.openxmlformats-officedocument.spreadsheetml.revisionLog+xml"/>
  <Override PartName="/xl/revisions/revisionLog1309.xml" ContentType="application/vnd.openxmlformats-officedocument.spreadsheetml.revisionLog+xml"/>
  <Override PartName="/xl/revisions/revisionLog1516.xml" ContentType="application/vnd.openxmlformats-officedocument.spreadsheetml.revisionLog+xml"/>
  <Override PartName="/xl/revisions/revisionLog1723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318.xml" ContentType="application/vnd.openxmlformats-officedocument.spreadsheetml.revisionLog+xml"/>
  <Override PartName="/xl/revisions/revisionLog525.xml" ContentType="application/vnd.openxmlformats-officedocument.spreadsheetml.revisionLog+xml"/>
  <Override PartName="/xl/revisions/revisionLog732.xml" ContentType="application/vnd.openxmlformats-officedocument.spreadsheetml.revisionLog+xml"/>
  <Override PartName="/xl/revisions/revisionLog1155.xml" ContentType="application/vnd.openxmlformats-officedocument.spreadsheetml.revisionLog+xml"/>
  <Override PartName="/xl/revisions/revisionLog1362.xml" ContentType="application/vnd.openxmlformats-officedocument.spreadsheetml.revisionLog+xml"/>
  <Override PartName="/xl/revisions/revisionLog99.xml" ContentType="application/vnd.openxmlformats-officedocument.spreadsheetml.revisionLog+xml"/>
  <Override PartName="/xl/revisions/revisionLog164.xml" ContentType="application/vnd.openxmlformats-officedocument.spreadsheetml.revisionLog+xml"/>
  <Override PartName="/xl/revisions/revisionLog371.xml" ContentType="application/vnd.openxmlformats-officedocument.spreadsheetml.revisionLog+xml"/>
  <Override PartName="/xl/revisions/revisionLog1015.xml" ContentType="application/vnd.openxmlformats-officedocument.spreadsheetml.revisionLog+xml"/>
  <Override PartName="/xl/revisions/revisionLog1222.xml" ContentType="application/vnd.openxmlformats-officedocument.spreadsheetml.revisionLog+xml"/>
  <Override PartName="/xl/revisions/revisionLog1667.xml" ContentType="application/vnd.openxmlformats-officedocument.spreadsheetml.revisionLog+xml"/>
  <Override PartName="/xl/revisions/revisionLog469.xml" ContentType="application/vnd.openxmlformats-officedocument.spreadsheetml.revisionLog+xml"/>
  <Override PartName="/xl/revisions/revisionLog676.xml" ContentType="application/vnd.openxmlformats-officedocument.spreadsheetml.revisionLog+xml"/>
  <Override PartName="/xl/revisions/revisionLog883.xml" ContentType="application/vnd.openxmlformats-officedocument.spreadsheetml.revisionLog+xml"/>
  <Override PartName="/xl/revisions/revisionLog1099.xml" ContentType="application/vnd.openxmlformats-officedocument.spreadsheetml.revisionLog+xml"/>
  <Override PartName="/xl/revisions/revisionLog1527.xml" ContentType="application/vnd.openxmlformats-officedocument.spreadsheetml.revisionLog+xml"/>
  <Override PartName="/xl/revisions/revisionLog1734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231.xml" ContentType="application/vnd.openxmlformats-officedocument.spreadsheetml.revisionLog+xml"/>
  <Override PartName="/xl/revisions/revisionLog329.xml" ContentType="application/vnd.openxmlformats-officedocument.spreadsheetml.revisionLog+xml"/>
  <Override PartName="/xl/revisions/revisionLog536.xml" ContentType="application/vnd.openxmlformats-officedocument.spreadsheetml.revisionLog+xml"/>
  <Override PartName="/xl/revisions/revisionLog1166.xml" ContentType="application/vnd.openxmlformats-officedocument.spreadsheetml.revisionLog+xml"/>
  <Override PartName="/xl/revisions/revisionLog1373.xml" ContentType="application/vnd.openxmlformats-officedocument.spreadsheetml.revisionLog+xml"/>
  <Override PartName="/xl/revisions/revisionLog175.xml" ContentType="application/vnd.openxmlformats-officedocument.spreadsheetml.revisionLog+xml"/>
  <Override PartName="/xl/revisions/revisionLog743.xml" ContentType="application/vnd.openxmlformats-officedocument.spreadsheetml.revisionLog+xml"/>
  <Override PartName="/xl/revisions/revisionLog950.xml" ContentType="application/vnd.openxmlformats-officedocument.spreadsheetml.revisionLog+xml"/>
  <Override PartName="/xl/revisions/revisionLog1026.xml" ContentType="application/vnd.openxmlformats-officedocument.spreadsheetml.revisionLog+xml"/>
  <Override PartName="/xl/revisions/revisionLog1580.xml" ContentType="application/vnd.openxmlformats-officedocument.spreadsheetml.revisionLog+xml"/>
  <Override PartName="/xl/revisions/revisionLog1678.xml" ContentType="application/vnd.openxmlformats-officedocument.spreadsheetml.revisionLog+xml"/>
  <Override PartName="/xl/revisions/revisionLog1801.xml" ContentType="application/vnd.openxmlformats-officedocument.spreadsheetml.revisionLog+xml"/>
  <Override PartName="/xl/revisions/revisionLog382.xml" ContentType="application/vnd.openxmlformats-officedocument.spreadsheetml.revisionLog+xml"/>
  <Override PartName="/xl/revisions/revisionLog603.xml" ContentType="application/vnd.openxmlformats-officedocument.spreadsheetml.revisionLog+xml"/>
  <Override PartName="/xl/revisions/revisionLog687.xml" ContentType="application/vnd.openxmlformats-officedocument.spreadsheetml.revisionLog+xml"/>
  <Override PartName="/xl/revisions/revisionLog810.xml" ContentType="application/vnd.openxmlformats-officedocument.spreadsheetml.revisionLog+xml"/>
  <Override PartName="/xl/revisions/revisionLog908.xml" ContentType="application/vnd.openxmlformats-officedocument.spreadsheetml.revisionLog+xml"/>
  <Override PartName="/xl/revisions/revisionLog1233.xml" ContentType="application/vnd.openxmlformats-officedocument.spreadsheetml.revisionLog+xml"/>
  <Override PartName="/xl/revisions/revisionLog1440.xml" ContentType="application/vnd.openxmlformats-officedocument.spreadsheetml.revisionLog+xml"/>
  <Override PartName="/xl/revisions/revisionLog1538.xml" ContentType="application/vnd.openxmlformats-officedocument.spreadsheetml.revisionLog+xml"/>
  <Override PartName="/xl/revisions/revisionLog242.xml" ContentType="application/vnd.openxmlformats-officedocument.spreadsheetml.revisionLog+xml"/>
  <Override PartName="/xl/revisions/revisionLog894.xml" ContentType="application/vnd.openxmlformats-officedocument.spreadsheetml.revisionLog+xml"/>
  <Override PartName="/xl/revisions/revisionLog1177.xml" ContentType="application/vnd.openxmlformats-officedocument.spreadsheetml.revisionLog+xml"/>
  <Override PartName="/xl/revisions/revisionLog1300.xml" ContentType="application/vnd.openxmlformats-officedocument.spreadsheetml.revisionLog+xml"/>
  <Override PartName="/xl/revisions/revisionLog174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02.xml" ContentType="application/vnd.openxmlformats-officedocument.spreadsheetml.revisionLog+xml"/>
  <Override PartName="/xl/revisions/revisionLog547.xml" ContentType="application/vnd.openxmlformats-officedocument.spreadsheetml.revisionLog+xml"/>
  <Override PartName="/xl/revisions/revisionLog754.xml" ContentType="application/vnd.openxmlformats-officedocument.spreadsheetml.revisionLog+xml"/>
  <Override PartName="/xl/revisions/revisionLog961.xml" ContentType="application/vnd.openxmlformats-officedocument.spreadsheetml.revisionLog+xml"/>
  <Override PartName="/xl/revisions/revisionLog1384.xml" ContentType="application/vnd.openxmlformats-officedocument.spreadsheetml.revisionLog+xml"/>
  <Override PartName="/xl/revisions/revisionLog1591.xml" ContentType="application/vnd.openxmlformats-officedocument.spreadsheetml.revisionLog+xml"/>
  <Override PartName="/xl/revisions/revisionLog1605.xml" ContentType="application/vnd.openxmlformats-officedocument.spreadsheetml.revisionLog+xml"/>
  <Override PartName="/xl/revisions/revisionLog1689.xml" ContentType="application/vnd.openxmlformats-officedocument.spreadsheetml.revisionLog+xml"/>
  <Override PartName="/xl/revisions/revisionLog1812.xml" ContentType="application/vnd.openxmlformats-officedocument.spreadsheetml.revisionLog+xml"/>
  <Override PartName="/xl/revisions/revisionLog90.xml" ContentType="application/vnd.openxmlformats-officedocument.spreadsheetml.revisionLog+xml"/>
  <Override PartName="/xl/revisions/revisionLog186.xml" ContentType="application/vnd.openxmlformats-officedocument.spreadsheetml.revisionLog+xml"/>
  <Override PartName="/xl/revisions/revisionLog393.xml" ContentType="application/vnd.openxmlformats-officedocument.spreadsheetml.revisionLog+xml"/>
  <Override PartName="/xl/revisions/revisionLog407.xml" ContentType="application/vnd.openxmlformats-officedocument.spreadsheetml.revisionLog+xml"/>
  <Override PartName="/xl/revisions/revisionLog614.xml" ContentType="application/vnd.openxmlformats-officedocument.spreadsheetml.revisionLog+xml"/>
  <Override PartName="/xl/revisions/revisionLog821.xml" ContentType="application/vnd.openxmlformats-officedocument.spreadsheetml.revisionLog+xml"/>
  <Override PartName="/xl/revisions/revisionLog1037.xml" ContentType="application/vnd.openxmlformats-officedocument.spreadsheetml.revisionLog+xml"/>
  <Override PartName="/xl/revisions/revisionLog1244.xml" ContentType="application/vnd.openxmlformats-officedocument.spreadsheetml.revisionLog+xml"/>
  <Override PartName="/xl/revisions/revisionLog1451.xml" ContentType="application/vnd.openxmlformats-officedocument.spreadsheetml.revisionLog+xml"/>
  <Override PartName="/xl/revisions/revisionLog253.xml" ContentType="application/vnd.openxmlformats-officedocument.spreadsheetml.revisionLog+xml"/>
  <Override PartName="/xl/revisions/revisionLog460.xml" ContentType="application/vnd.openxmlformats-officedocument.spreadsheetml.revisionLog+xml"/>
  <Override PartName="/xl/revisions/revisionLog698.xml" ContentType="application/vnd.openxmlformats-officedocument.spreadsheetml.revisionLog+xml"/>
  <Override PartName="/xl/revisions/revisionLog919.xml" ContentType="application/vnd.openxmlformats-officedocument.spreadsheetml.revisionLog+xml"/>
  <Override PartName="/xl/revisions/revisionLog1090.xml" ContentType="application/vnd.openxmlformats-officedocument.spreadsheetml.revisionLog+xml"/>
  <Override PartName="/xl/revisions/revisionLog1104.xml" ContentType="application/vnd.openxmlformats-officedocument.spreadsheetml.revisionLog+xml"/>
  <Override PartName="/xl/revisions/revisionLog1311.xml" ContentType="application/vnd.openxmlformats-officedocument.spreadsheetml.revisionLog+xml"/>
  <Override PartName="/xl/revisions/revisionLog1549.xml" ContentType="application/vnd.openxmlformats-officedocument.spreadsheetml.revisionLog+xml"/>
  <Override PartName="/xl/revisions/revisionLog1756.xml" ContentType="application/vnd.openxmlformats-officedocument.spreadsheetml.revisionLog+xml"/>
  <Override PartName="/xl/revisions/revisionLog48.xml" ContentType="application/vnd.openxmlformats-officedocument.spreadsheetml.revisionLog+xml"/>
  <Override PartName="/xl/revisions/revisionLog113.xml" ContentType="application/vnd.openxmlformats-officedocument.spreadsheetml.revisionLog+xml"/>
  <Override PartName="/xl/revisions/revisionLog320.xml" ContentType="application/vnd.openxmlformats-officedocument.spreadsheetml.revisionLog+xml"/>
  <Override PartName="/xl/revisions/revisionLog558.xml" ContentType="application/vnd.openxmlformats-officedocument.spreadsheetml.revisionLog+xml"/>
  <Override PartName="/xl/revisions/revisionLog765.xml" ContentType="application/vnd.openxmlformats-officedocument.spreadsheetml.revisionLog+xml"/>
  <Override PartName="/xl/revisions/revisionLog972.xml" ContentType="application/vnd.openxmlformats-officedocument.spreadsheetml.revisionLog+xml"/>
  <Override PartName="/xl/revisions/revisionLog1188.xml" ContentType="application/vnd.openxmlformats-officedocument.spreadsheetml.revisionLog+xml"/>
  <Override PartName="/xl/revisions/revisionLog1395.xml" ContentType="application/vnd.openxmlformats-officedocument.spreadsheetml.revisionLog+xml"/>
  <Override PartName="/xl/revisions/revisionLog1409.xml" ContentType="application/vnd.openxmlformats-officedocument.spreadsheetml.revisionLog+xml"/>
  <Override PartName="/xl/revisions/revisionLog1616.xml" ContentType="application/vnd.openxmlformats-officedocument.spreadsheetml.revisionLog+xml"/>
  <Override PartName="/xl/revisions/revisionLog1823.xml" ContentType="application/vnd.openxmlformats-officedocument.spreadsheetml.revisionLog+xml"/>
  <Override PartName="/xl/revisions/revisionLog197.xml" ContentType="application/vnd.openxmlformats-officedocument.spreadsheetml.revisionLog+xml"/>
  <Override PartName="/xl/revisions/revisionLog418.xml" ContentType="application/vnd.openxmlformats-officedocument.spreadsheetml.revisionLog+xml"/>
  <Override PartName="/xl/revisions/revisionLog625.xml" ContentType="application/vnd.openxmlformats-officedocument.spreadsheetml.revisionLog+xml"/>
  <Override PartName="/xl/revisions/revisionLog832.xml" ContentType="application/vnd.openxmlformats-officedocument.spreadsheetml.revisionLog+xml"/>
  <Override PartName="/xl/revisions/revisionLog1048.xml" ContentType="application/vnd.openxmlformats-officedocument.spreadsheetml.revisionLog+xml"/>
  <Override PartName="/xl/revisions/revisionLog1255.xml" ContentType="application/vnd.openxmlformats-officedocument.spreadsheetml.revisionLog+xml"/>
  <Override PartName="/xl/revisions/revisionLog1462.xml" ContentType="application/vnd.openxmlformats-officedocument.spreadsheetml.revisionLog+xml"/>
  <Override PartName="/xl/revisions/revisionLog264.xml" ContentType="application/vnd.openxmlformats-officedocument.spreadsheetml.revisionLog+xml"/>
  <Override PartName="/xl/revisions/revisionLog471.xml" ContentType="application/vnd.openxmlformats-officedocument.spreadsheetml.revisionLog+xml"/>
  <Override PartName="/xl/revisions/revisionLog1115.xml" ContentType="application/vnd.openxmlformats-officedocument.spreadsheetml.revisionLog+xml"/>
  <Override PartName="/xl/revisions/revisionLog1322.xml" ContentType="application/vnd.openxmlformats-officedocument.spreadsheetml.revisionLog+xml"/>
  <Override PartName="/xl/revisions/revisionLog1767.xml" ContentType="application/vnd.openxmlformats-officedocument.spreadsheetml.revisionLog+xml"/>
  <Override PartName="/xl/revisions/revisionLog59.xml" ContentType="application/vnd.openxmlformats-officedocument.spreadsheetml.revisionLog+xml"/>
  <Override PartName="/xl/revisions/revisionLog124.xml" ContentType="application/vnd.openxmlformats-officedocument.spreadsheetml.revisionLog+xml"/>
  <Override PartName="/xl/revisions/revisionLog569.xml" ContentType="application/vnd.openxmlformats-officedocument.spreadsheetml.revisionLog+xml"/>
  <Override PartName="/xl/revisions/revisionLog776.xml" ContentType="application/vnd.openxmlformats-officedocument.spreadsheetml.revisionLog+xml"/>
  <Override PartName="/xl/revisions/revisionLog983.xml" ContentType="application/vnd.openxmlformats-officedocument.spreadsheetml.revisionLog+xml"/>
  <Override PartName="/xl/revisions/revisionLog1199.xml" ContentType="application/vnd.openxmlformats-officedocument.spreadsheetml.revisionLog+xml"/>
  <Override PartName="/xl/revisions/revisionLog1627.xml" ContentType="application/vnd.openxmlformats-officedocument.spreadsheetml.revisionLog+xml"/>
  <Override PartName="/xl/revisions/revisionLog1834.xml" ContentType="application/vnd.openxmlformats-officedocument.spreadsheetml.revisionLog+xml"/>
  <Override PartName="/xl/revisions/revisionLog331.xml" ContentType="application/vnd.openxmlformats-officedocument.spreadsheetml.revisionLog+xml"/>
  <Override PartName="/xl/revisions/revisionLog429.xml" ContentType="application/vnd.openxmlformats-officedocument.spreadsheetml.revisionLog+xml"/>
  <Override PartName="/xl/revisions/revisionLog636.xml" ContentType="application/vnd.openxmlformats-officedocument.spreadsheetml.revisionLog+xml"/>
  <Override PartName="/xl/revisions/revisionLog1059.xml" ContentType="application/vnd.openxmlformats-officedocument.spreadsheetml.revisionLog+xml"/>
  <Override PartName="/xl/revisions/revisionLog1266.xml" ContentType="application/vnd.openxmlformats-officedocument.spreadsheetml.revisionLog+xml"/>
  <Override PartName="/xl/revisions/revisionLog1473.xml" ContentType="application/vnd.openxmlformats-officedocument.spreadsheetml.revisionLog+xml"/>
  <Override PartName="/xl/revisions/revisionLog843.xml" ContentType="application/vnd.openxmlformats-officedocument.spreadsheetml.revisionLog+xml"/>
  <Override PartName="/xl/revisions/revisionLog1126.xml" ContentType="application/vnd.openxmlformats-officedocument.spreadsheetml.revisionLog+xml"/>
  <Override PartName="/xl/revisions/revisionLog1680.xml" ContentType="application/vnd.openxmlformats-officedocument.spreadsheetml.revisionLog+xml"/>
  <Override PartName="/xl/revisions/revisionLog1778.xml" ContentType="application/vnd.openxmlformats-officedocument.spreadsheetml.revisionLog+xml"/>
  <Override PartName="/xl/revisions/revisionLog275.xml" ContentType="application/vnd.openxmlformats-officedocument.spreadsheetml.revisionLog+xml"/>
  <Override PartName="/xl/revisions/revisionLog482.xml" ContentType="application/vnd.openxmlformats-officedocument.spreadsheetml.revisionLog+xml"/>
  <Override PartName="/xl/revisions/revisionLog703.xml" ContentType="application/vnd.openxmlformats-officedocument.spreadsheetml.revisionLog+xml"/>
  <Override PartName="/xl/revisions/revisionLog910.xml" ContentType="application/vnd.openxmlformats-officedocument.spreadsheetml.revisionLog+xml"/>
  <Override PartName="/xl/revisions/revisionLog1333.xml" ContentType="application/vnd.openxmlformats-officedocument.spreadsheetml.revisionLog+xml"/>
  <Override PartName="/xl/revisions/revisionLog1540.xml" ContentType="application/vnd.openxmlformats-officedocument.spreadsheetml.revisionLog+xml"/>
  <Override PartName="/xl/revisions/revisionLog1638.xml" ContentType="application/vnd.openxmlformats-officedocument.spreadsheetml.revisionLog+xml"/>
  <Override PartName="/xl/revisions/revisionLog135.xml" ContentType="application/vnd.openxmlformats-officedocument.spreadsheetml.revisionLog+xml"/>
  <Override PartName="/xl/revisions/revisionLog342.xml" ContentType="application/vnd.openxmlformats-officedocument.spreadsheetml.revisionLog+xml"/>
  <Override PartName="/xl/revisions/revisionLog787.xml" ContentType="application/vnd.openxmlformats-officedocument.spreadsheetml.revisionLog+xml"/>
  <Override PartName="/xl/revisions/revisionLog994.xml" ContentType="application/vnd.openxmlformats-officedocument.spreadsheetml.revisionLog+xml"/>
  <Override PartName="/xl/revisions/revisionLog1400.xml" ContentType="application/vnd.openxmlformats-officedocument.spreadsheetml.revisionLog+xml"/>
  <Override PartName="/xl/revisions/revisionLog1845.xml" ContentType="application/vnd.openxmlformats-officedocument.spreadsheetml.revisionLog+xml"/>
  <Override PartName="/xl/revisions/revisionLog202.xml" ContentType="application/vnd.openxmlformats-officedocument.spreadsheetml.revisionLog+xml"/>
  <Override PartName="/xl/revisions/revisionLog647.xml" ContentType="application/vnd.openxmlformats-officedocument.spreadsheetml.revisionLog+xml"/>
  <Override PartName="/xl/revisions/revisionLog854.xml" ContentType="application/vnd.openxmlformats-officedocument.spreadsheetml.revisionLog+xml"/>
  <Override PartName="/xl/revisions/revisionLog1277.xml" ContentType="application/vnd.openxmlformats-officedocument.spreadsheetml.revisionLog+xml"/>
  <Override PartName="/xl/revisions/revisionLog1484.xml" ContentType="application/vnd.openxmlformats-officedocument.spreadsheetml.revisionLog+xml"/>
  <Override PartName="/xl/revisions/revisionLog1691.xml" ContentType="application/vnd.openxmlformats-officedocument.spreadsheetml.revisionLog+xml"/>
  <Override PartName="/xl/revisions/revisionLog1705.xml" ContentType="application/vnd.openxmlformats-officedocument.spreadsheetml.revisionLog+xml"/>
  <Override PartName="/xl/revisions/revisionLog286.xml" ContentType="application/vnd.openxmlformats-officedocument.spreadsheetml.revisionLog+xml"/>
  <Override PartName="/xl/revisions/revisionLog493.xml" ContentType="application/vnd.openxmlformats-officedocument.spreadsheetml.revisionLog+xml"/>
  <Override PartName="/xl/revisions/revisionLog507.xml" ContentType="application/vnd.openxmlformats-officedocument.spreadsheetml.revisionLog+xml"/>
  <Override PartName="/xl/revisions/revisionLog714.xml" ContentType="application/vnd.openxmlformats-officedocument.spreadsheetml.revisionLog+xml"/>
  <Override PartName="/xl/revisions/revisionLog921.xml" ContentType="application/vnd.openxmlformats-officedocument.spreadsheetml.revisionLog+xml"/>
  <Override PartName="/xl/revisions/revisionLog1137.xml" ContentType="application/vnd.openxmlformats-officedocument.spreadsheetml.revisionLog+xml"/>
  <Override PartName="/xl/revisions/revisionLog1344.xml" ContentType="application/vnd.openxmlformats-officedocument.spreadsheetml.revisionLog+xml"/>
  <Override PartName="/xl/revisions/revisionLog1551.xml" ContentType="application/vnd.openxmlformats-officedocument.spreadsheetml.revisionLog+xml"/>
  <Override PartName="/xl/revisions/revisionLog1789.xml" ContentType="application/vnd.openxmlformats-officedocument.spreadsheetml.revisionLog+xml"/>
  <Override PartName="/xl/revisions/revisionLog50.xml" ContentType="application/vnd.openxmlformats-officedocument.spreadsheetml.revisionLog+xml"/>
  <Override PartName="/xl/revisions/revisionLog146.xml" ContentType="application/vnd.openxmlformats-officedocument.spreadsheetml.revisionLog+xml"/>
  <Override PartName="/xl/revisions/revisionLog353.xml" ContentType="application/vnd.openxmlformats-officedocument.spreadsheetml.revisionLog+xml"/>
  <Override PartName="/xl/revisions/revisionLog560.xml" ContentType="application/vnd.openxmlformats-officedocument.spreadsheetml.revisionLog+xml"/>
  <Override PartName="/xl/revisions/revisionLog798.xml" ContentType="application/vnd.openxmlformats-officedocument.spreadsheetml.revisionLog+xml"/>
  <Override PartName="/xl/revisions/revisionLog1190.xml" ContentType="application/vnd.openxmlformats-officedocument.spreadsheetml.revisionLog+xml"/>
  <Override PartName="/xl/revisions/revisionLog1204.xml" ContentType="application/vnd.openxmlformats-officedocument.spreadsheetml.revisionLog+xml"/>
  <Override PartName="/xl/revisions/revisionLog1411.xml" ContentType="application/vnd.openxmlformats-officedocument.spreadsheetml.revisionLog+xml"/>
  <Override PartName="/xl/revisions/revisionLog1649.xml" ContentType="application/vnd.openxmlformats-officedocument.spreadsheetml.revisionLog+xml"/>
  <Override PartName="/xl/revisions/revisionLog1856.xml" ContentType="application/vnd.openxmlformats-officedocument.spreadsheetml.revisionLog+xml"/>
  <Override PartName="/xl/revisions/revisionLog213.xml" ContentType="application/vnd.openxmlformats-officedocument.spreadsheetml.revisionLog+xml"/>
  <Override PartName="/xl/revisions/revisionLog420.xml" ContentType="application/vnd.openxmlformats-officedocument.spreadsheetml.revisionLog+xml"/>
  <Override PartName="/xl/revisions/revisionLog658.xml" ContentType="application/vnd.openxmlformats-officedocument.spreadsheetml.revisionLog+xml"/>
  <Override PartName="/xl/revisions/revisionLog865.xml" ContentType="application/vnd.openxmlformats-officedocument.spreadsheetml.revisionLog+xml"/>
  <Override PartName="/xl/revisions/revisionLog1050.xml" ContentType="application/vnd.openxmlformats-officedocument.spreadsheetml.revisionLog+xml"/>
  <Override PartName="/xl/revisions/revisionLog1288.xml" ContentType="application/vnd.openxmlformats-officedocument.spreadsheetml.revisionLog+xml"/>
  <Override PartName="/xl/revisions/revisionLog1495.xml" ContentType="application/vnd.openxmlformats-officedocument.spreadsheetml.revisionLog+xml"/>
  <Override PartName="/xl/revisions/revisionLog1509.xml" ContentType="application/vnd.openxmlformats-officedocument.spreadsheetml.revisionLog+xml"/>
  <Override PartName="/xl/revisions/revisionLog1716.xml" ContentType="application/vnd.openxmlformats-officedocument.spreadsheetml.revisionLog+xml"/>
  <Override PartName="/xl/revisions/revisionLog297.xml" ContentType="application/vnd.openxmlformats-officedocument.spreadsheetml.revisionLog+xml"/>
  <Override PartName="/xl/revisions/revisionLog518.xml" ContentType="application/vnd.openxmlformats-officedocument.spreadsheetml.revisionLog+xml"/>
  <Override PartName="/xl/revisions/revisionLog725.xml" ContentType="application/vnd.openxmlformats-officedocument.spreadsheetml.revisionLog+xml"/>
  <Override PartName="/xl/revisions/revisionLog932.xml" ContentType="application/vnd.openxmlformats-officedocument.spreadsheetml.revisionLog+xml"/>
  <Override PartName="/xl/revisions/revisionLog1148.xml" ContentType="application/vnd.openxmlformats-officedocument.spreadsheetml.revisionLog+xml"/>
  <Override PartName="/xl/revisions/revisionLog1355.xml" ContentType="application/vnd.openxmlformats-officedocument.spreadsheetml.revisionLog+xml"/>
  <Override PartName="/xl/revisions/revisionLog1562.xml" ContentType="application/vnd.openxmlformats-officedocument.spreadsheetml.revisionLog+xml"/>
  <Override PartName="/xl/revisions/revisionLog157.xml" ContentType="application/vnd.openxmlformats-officedocument.spreadsheetml.revisionLog+xml"/>
  <Override PartName="/xl/revisions/revisionLog364.xml" ContentType="application/vnd.openxmlformats-officedocument.spreadsheetml.revisionLog+xml"/>
  <Override PartName="/xl/revisions/revisionLog1008.xml" ContentType="application/vnd.openxmlformats-officedocument.spreadsheetml.revisionLog+xml"/>
  <Override PartName="/xl/revisions/revisionLog1215.xml" ContentType="application/vnd.openxmlformats-officedocument.spreadsheetml.revisionLog+xml"/>
  <Override PartName="/xl/revisions/revisionLog1422.xml" ContentType="application/vnd.openxmlformats-officedocument.spreadsheetml.revisionLog+xml"/>
  <Override PartName="/xl/revisions/revisionLog1867.xml" ContentType="application/vnd.openxmlformats-officedocument.spreadsheetml.revisionLog+xml"/>
  <Override PartName="/xl/revisions/revisionLog61.xml" ContentType="application/vnd.openxmlformats-officedocument.spreadsheetml.revisionLog+xml"/>
  <Override PartName="/xl/revisions/revisionLog571.xml" ContentType="application/vnd.openxmlformats-officedocument.spreadsheetml.revisionLog+xml"/>
  <Override PartName="/xl/revisions/revisionLog669.xml" ContentType="application/vnd.openxmlformats-officedocument.spreadsheetml.revisionLog+xml"/>
  <Override PartName="/xl/revisions/revisionLog876.xml" ContentType="application/vnd.openxmlformats-officedocument.spreadsheetml.revisionLog+xml"/>
  <Override PartName="/xl/revisions/revisionLog1299.xml" ContentType="application/vnd.openxmlformats-officedocument.spreadsheetml.revisionLog+xml"/>
  <Override PartName="/xl/revisions/revisionLog1727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224.xml" ContentType="application/vnd.openxmlformats-officedocument.spreadsheetml.revisionLog+xml"/>
  <Override PartName="/xl/revisions/revisionLog431.xml" ContentType="application/vnd.openxmlformats-officedocument.spreadsheetml.revisionLog+xml"/>
  <Override PartName="/xl/revisions/revisionLog529.xml" ContentType="application/vnd.openxmlformats-officedocument.spreadsheetml.revisionLog+xml"/>
  <Override PartName="/xl/revisions/revisionLog736.xml" ContentType="application/vnd.openxmlformats-officedocument.spreadsheetml.revisionLog+xml"/>
  <Override PartName="/xl/revisions/revisionLog1061.xml" ContentType="application/vnd.openxmlformats-officedocument.spreadsheetml.revisionLog+xml"/>
  <Override PartName="/xl/revisions/revisionLog1159.xml" ContentType="application/vnd.openxmlformats-officedocument.spreadsheetml.revisionLog+xml"/>
  <Override PartName="/xl/revisions/revisionLog1366.xml" ContentType="application/vnd.openxmlformats-officedocument.spreadsheetml.revisionLog+xml"/>
  <Override PartName="/xl/revisions/revisionLog168.xml" ContentType="application/vnd.openxmlformats-officedocument.spreadsheetml.revisionLog+xml"/>
  <Override PartName="/xl/revisions/revisionLog943.xml" ContentType="application/vnd.openxmlformats-officedocument.spreadsheetml.revisionLog+xml"/>
  <Override PartName="/xl/revisions/revisionLog1019.xml" ContentType="application/vnd.openxmlformats-officedocument.spreadsheetml.revisionLog+xml"/>
  <Override PartName="/xl/revisions/revisionLog1573.xml" ContentType="application/vnd.openxmlformats-officedocument.spreadsheetml.revisionLog+xml"/>
  <Override PartName="/xl/revisions/revisionLog1780.xml" ContentType="application/vnd.openxmlformats-officedocument.spreadsheetml.revisionLog+xml"/>
  <Override PartName="/xl/revisions/revisionLog72.xml" ContentType="application/vnd.openxmlformats-officedocument.spreadsheetml.revisionLog+xml"/>
  <Override PartName="/xl/revisions/revisionLog375.xml" ContentType="application/vnd.openxmlformats-officedocument.spreadsheetml.revisionLog+xml"/>
  <Override PartName="/xl/revisions/revisionLog582.xml" ContentType="application/vnd.openxmlformats-officedocument.spreadsheetml.revisionLog+xml"/>
  <Override PartName="/xl/revisions/revisionLog803.xml" ContentType="application/vnd.openxmlformats-officedocument.spreadsheetml.revisionLog+xml"/>
  <Override PartName="/xl/revisions/revisionLog1226.xml" ContentType="application/vnd.openxmlformats-officedocument.spreadsheetml.revisionLog+xml"/>
  <Override PartName="/xl/revisions/revisionLog1433.xml" ContentType="application/vnd.openxmlformats-officedocument.spreadsheetml.revisionLog+xml"/>
  <Override PartName="/xl/revisions/revisionLog1640.xml" ContentType="application/vnd.openxmlformats-officedocument.spreadsheetml.revisionLog+xml"/>
  <Override PartName="/xl/revisions/revisionLog1738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235.xml" ContentType="application/vnd.openxmlformats-officedocument.spreadsheetml.revisionLog+xml"/>
  <Override PartName="/xl/revisions/revisionLog442.xml" ContentType="application/vnd.openxmlformats-officedocument.spreadsheetml.revisionLog+xml"/>
  <Override PartName="/xl/revisions/revisionLog887.xml" ContentType="application/vnd.openxmlformats-officedocument.spreadsheetml.revisionLog+xml"/>
  <Override PartName="/xl/revisions/revisionLog1072.xml" ContentType="application/vnd.openxmlformats-officedocument.spreadsheetml.revisionLog+xml"/>
  <Override PartName="/xl/revisions/revisionLog1500.xml" ContentType="application/vnd.openxmlformats-officedocument.spreadsheetml.revisionLog+xml"/>
  <Override PartName="/xl/revisions/revisionLog302.xml" ContentType="application/vnd.openxmlformats-officedocument.spreadsheetml.revisionLog+xml"/>
  <Override PartName="/xl/revisions/revisionLog747.xml" ContentType="application/vnd.openxmlformats-officedocument.spreadsheetml.revisionLog+xml"/>
  <Override PartName="/xl/revisions/revisionLog954.xml" ContentType="application/vnd.openxmlformats-officedocument.spreadsheetml.revisionLog+xml"/>
  <Override PartName="/xl/revisions/revisionLog1377.xml" ContentType="application/vnd.openxmlformats-officedocument.spreadsheetml.revisionLog+xml"/>
  <Override PartName="/xl/revisions/revisionLog1584.xml" ContentType="application/vnd.openxmlformats-officedocument.spreadsheetml.revisionLog+xml"/>
  <Override PartName="/xl/revisions/revisionLog1791.xml" ContentType="application/vnd.openxmlformats-officedocument.spreadsheetml.revisionLog+xml"/>
  <Override PartName="/xl/revisions/revisionLog1805.xml" ContentType="application/vnd.openxmlformats-officedocument.spreadsheetml.revisionLog+xml"/>
  <Override PartName="/xl/revisions/revisionLog83.xml" ContentType="application/vnd.openxmlformats-officedocument.spreadsheetml.revisionLog+xml"/>
  <Override PartName="/xl/revisions/revisionLog179.xml" ContentType="application/vnd.openxmlformats-officedocument.spreadsheetml.revisionLog+xml"/>
  <Override PartName="/xl/revisions/revisionLog386.xml" ContentType="application/vnd.openxmlformats-officedocument.spreadsheetml.revisionLog+xml"/>
  <Override PartName="/xl/revisions/revisionLog593.xml" ContentType="application/vnd.openxmlformats-officedocument.spreadsheetml.revisionLog+xml"/>
  <Override PartName="/xl/revisions/revisionLog607.xml" ContentType="application/vnd.openxmlformats-officedocument.spreadsheetml.revisionLog+xml"/>
  <Override PartName="/xl/revisions/revisionLog814.xml" ContentType="application/vnd.openxmlformats-officedocument.spreadsheetml.revisionLog+xml"/>
  <Override PartName="/xl/revisions/revisionLog1237.xml" ContentType="application/vnd.openxmlformats-officedocument.spreadsheetml.revisionLog+xml"/>
  <Override PartName="/xl/revisions/revisionLog1444.xml" ContentType="application/vnd.openxmlformats-officedocument.spreadsheetml.revisionLog+xml"/>
  <Override PartName="/xl/revisions/revisionLog1651.xml" ContentType="application/vnd.openxmlformats-officedocument.spreadsheetml.revisionLog+xml"/>
  <Override PartName="/xl/revisions/revisionLog246.xml" ContentType="application/vnd.openxmlformats-officedocument.spreadsheetml.revisionLog+xml"/>
  <Override PartName="/xl/revisions/revisionLog453.xml" ContentType="application/vnd.openxmlformats-officedocument.spreadsheetml.revisionLog+xml"/>
  <Override PartName="/xl/revisions/revisionLog660.xml" ContentType="application/vnd.openxmlformats-officedocument.spreadsheetml.revisionLog+xml"/>
  <Override PartName="/xl/revisions/revisionLog898.xml" ContentType="application/vnd.openxmlformats-officedocument.spreadsheetml.revisionLog+xml"/>
  <Override PartName="/xl/revisions/revisionLog1083.xml" ContentType="application/vnd.openxmlformats-officedocument.spreadsheetml.revisionLog+xml"/>
  <Override PartName="/xl/revisions/revisionLog1290.xml" ContentType="application/vnd.openxmlformats-officedocument.spreadsheetml.revisionLog+xml"/>
  <Override PartName="/xl/revisions/revisionLog1304.xml" ContentType="application/vnd.openxmlformats-officedocument.spreadsheetml.revisionLog+xml"/>
  <Override PartName="/xl/revisions/revisionLog1511.xml" ContentType="application/vnd.openxmlformats-officedocument.spreadsheetml.revisionLog+xml"/>
  <Override PartName="/xl/revisions/revisionLog1749.xml" ContentType="application/vnd.openxmlformats-officedocument.spreadsheetml.revisionLog+xml"/>
  <Override PartName="/xl/revisions/revisionLog106.xml" ContentType="application/vnd.openxmlformats-officedocument.spreadsheetml.revisionLog+xml"/>
  <Override PartName="/xl/revisions/revisionLog313.xml" ContentType="application/vnd.openxmlformats-officedocument.spreadsheetml.revisionLog+xml"/>
  <Override PartName="/xl/revisions/revisionLog758.xml" ContentType="application/vnd.openxmlformats-officedocument.spreadsheetml.revisionLog+xml"/>
  <Override PartName="/xl/revisions/revisionLog965.xml" ContentType="application/vnd.openxmlformats-officedocument.spreadsheetml.revisionLog+xml"/>
  <Override PartName="/xl/revisions/revisionLog1150.xml" ContentType="application/vnd.openxmlformats-officedocument.spreadsheetml.revisionLog+xml"/>
  <Override PartName="/xl/revisions/revisionLog1388.xml" ContentType="application/vnd.openxmlformats-officedocument.spreadsheetml.revisionLog+xml"/>
  <Override PartName="/xl/revisions/revisionLog1595.xml" ContentType="application/vnd.openxmlformats-officedocument.spreadsheetml.revisionLog+xml"/>
  <Override PartName="/xl/revisions/revisionLog1609.xml" ContentType="application/vnd.openxmlformats-officedocument.spreadsheetml.revisionLog+xml"/>
  <Override PartName="/xl/revisions/revisionLog1816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94.xml" ContentType="application/vnd.openxmlformats-officedocument.spreadsheetml.revisionLog+xml"/>
  <Override PartName="/xl/revisions/revisionLog397.xml" ContentType="application/vnd.openxmlformats-officedocument.spreadsheetml.revisionLog+xml"/>
  <Override PartName="/xl/revisions/revisionLog520.xml" ContentType="application/vnd.openxmlformats-officedocument.spreadsheetml.revisionLog+xml"/>
  <Override PartName="/xl/revisions/revisionLog618.xml" ContentType="application/vnd.openxmlformats-officedocument.spreadsheetml.revisionLog+xml"/>
  <Override PartName="/xl/revisions/revisionLog825.xml" ContentType="application/vnd.openxmlformats-officedocument.spreadsheetml.revisionLog+xml"/>
  <Override PartName="/xl/revisions/revisionLog1248.xml" ContentType="application/vnd.openxmlformats-officedocument.spreadsheetml.revisionLog+xml"/>
  <Override PartName="/xl/revisions/revisionLog1455.xml" ContentType="application/vnd.openxmlformats-officedocument.spreadsheetml.revisionLog+xml"/>
  <Override PartName="/xl/revisions/revisionLog1662.xml" ContentType="application/vnd.openxmlformats-officedocument.spreadsheetml.revisionLog+xml"/>
  <Override PartName="/xl/revisions/revisionLog257.xml" ContentType="application/vnd.openxmlformats-officedocument.spreadsheetml.revisionLog+xml"/>
  <Override PartName="/xl/revisions/revisionLog464.xml" ContentType="application/vnd.openxmlformats-officedocument.spreadsheetml.revisionLog+xml"/>
  <Override PartName="/xl/revisions/revisionLog1010.xml" ContentType="application/vnd.openxmlformats-officedocument.spreadsheetml.revisionLog+xml"/>
  <Override PartName="/xl/revisions/revisionLog1094.xml" ContentType="application/vnd.openxmlformats-officedocument.spreadsheetml.revisionLog+xml"/>
  <Override PartName="/xl/revisions/revisionLog1108.xml" ContentType="application/vnd.openxmlformats-officedocument.spreadsheetml.revisionLog+xml"/>
  <Override PartName="/xl/revisions/revisionLog1315.xml" ContentType="application/vnd.openxmlformats-officedocument.spreadsheetml.revisionLog+xml"/>
  <Override PartName="/xl/revisions/revisionLog117.xml" ContentType="application/vnd.openxmlformats-officedocument.spreadsheetml.revisionLog+xml"/>
  <Override PartName="/xl/revisions/revisionLog671.xml" ContentType="application/vnd.openxmlformats-officedocument.spreadsheetml.revisionLog+xml"/>
  <Override PartName="/xl/revisions/revisionLog769.xml" ContentType="application/vnd.openxmlformats-officedocument.spreadsheetml.revisionLog+xml"/>
  <Override PartName="/xl/revisions/revisionLog976.xml" ContentType="application/vnd.openxmlformats-officedocument.spreadsheetml.revisionLog+xml"/>
  <Override PartName="/xl/revisions/revisionLog1399.xml" ContentType="application/vnd.openxmlformats-officedocument.spreadsheetml.revisionLog+xml"/>
  <Override PartName="/xl/revisions/revisionLog324.xml" ContentType="application/vnd.openxmlformats-officedocument.spreadsheetml.revisionLog+xml"/>
  <Override PartName="/xl/revisions/revisionLog531.xml" ContentType="application/vnd.openxmlformats-officedocument.spreadsheetml.revisionLog+xml"/>
  <Override PartName="/xl/revisions/revisionLog629.xml" ContentType="application/vnd.openxmlformats-officedocument.spreadsheetml.revisionLog+xml"/>
  <Override PartName="/xl/revisions/revisionLog1161.xml" ContentType="application/vnd.openxmlformats-officedocument.spreadsheetml.revisionLog+xml"/>
  <Override PartName="/xl/revisions/revisionLog1259.xml" ContentType="application/vnd.openxmlformats-officedocument.spreadsheetml.revisionLog+xml"/>
  <Override PartName="/xl/revisions/revisionLog1466.xml" ContentType="application/vnd.openxmlformats-officedocument.spreadsheetml.revisionLog+xml"/>
  <Override PartName="/xl/revisions/revisionLog836.xml" ContentType="application/vnd.openxmlformats-officedocument.spreadsheetml.revisionLog+xml"/>
  <Override PartName="/xl/revisions/revisionLog1021.xml" ContentType="application/vnd.openxmlformats-officedocument.spreadsheetml.revisionLog+xml"/>
  <Override PartName="/xl/revisions/revisionLog1119.xml" ContentType="application/vnd.openxmlformats-officedocument.spreadsheetml.revisionLog+xml"/>
  <Override PartName="/xl/revisions/revisionLog1673.xml" ContentType="application/vnd.openxmlformats-officedocument.spreadsheetml.revisionLog+xml"/>
  <Override PartName="/xl/revisions/revisionLog903.xml" ContentType="application/vnd.openxmlformats-officedocument.spreadsheetml.revisionLog+xml"/>
  <Override PartName="/xl/revisions/revisionLog1326.xml" ContentType="application/vnd.openxmlformats-officedocument.spreadsheetml.revisionLog+xml"/>
  <Override PartName="/xl/revisions/revisionLog1533.xml" ContentType="application/vnd.openxmlformats-officedocument.spreadsheetml.revisionLog+xml"/>
  <Override PartName="/xl/revisions/revisionLog1740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600.xml" ContentType="application/vnd.openxmlformats-officedocument.spreadsheetml.revisionLog+xml"/>
  <Override PartName="/xl/revisions/revisionLog1838.xml" ContentType="application/vnd.openxmlformats-officedocument.spreadsheetml.revisionLog+xml"/>
  <Override PartName="/xl/revisions/revisionLog181.xml" ContentType="application/vnd.openxmlformats-officedocument.spreadsheetml.revisionLog+xml"/>
  <Override PartName="/xl/revisions/revisionLog279.xml" ContentType="application/vnd.openxmlformats-officedocument.spreadsheetml.revisionLog+xml"/>
  <Override PartName="/xl/revisions/revisionLog486.xml" ContentType="application/vnd.openxmlformats-officedocument.spreadsheetml.revisionLog+xml"/>
  <Override PartName="/xl/revisions/revisionLog693.xml" ContentType="application/vnd.openxmlformats-officedocument.spreadsheetml.revisionLog+xml"/>
  <Override PartName="/xl/revisions/revisionLog139.xml" ContentType="application/vnd.openxmlformats-officedocument.spreadsheetml.revisionLog+xml"/>
  <Override PartName="/xl/revisions/revisionLog346.xml" ContentType="application/vnd.openxmlformats-officedocument.spreadsheetml.revisionLog+xml"/>
  <Override PartName="/xl/revisions/revisionLog553.xml" ContentType="application/vnd.openxmlformats-officedocument.spreadsheetml.revisionLog+xml"/>
  <Override PartName="/xl/revisions/revisionLog760.xml" ContentType="application/vnd.openxmlformats-officedocument.spreadsheetml.revisionLog+xml"/>
  <Override PartName="/xl/revisions/revisionLog998.xml" ContentType="application/vnd.openxmlformats-officedocument.spreadsheetml.revisionLog+xml"/>
  <Override PartName="/xl/revisions/revisionLog1183.xml" ContentType="application/vnd.openxmlformats-officedocument.spreadsheetml.revisionLog+xml"/>
  <Override PartName="/xl/revisions/revisionLog1390.xml" ContentType="application/vnd.openxmlformats-officedocument.spreadsheetml.revisionLog+xml"/>
  <Override PartName="/xl/revisions/revisionLog206.xml" ContentType="application/vnd.openxmlformats-officedocument.spreadsheetml.revisionLog+xml"/>
  <Override PartName="/xl/revisions/revisionLog413.xml" ContentType="application/vnd.openxmlformats-officedocument.spreadsheetml.revisionLog+xml"/>
  <Override PartName="/xl/revisions/revisionLog858.xml" ContentType="application/vnd.openxmlformats-officedocument.spreadsheetml.revisionLog+xml"/>
  <Override PartName="/xl/revisions/revisionLog1043.xml" ContentType="application/vnd.openxmlformats-officedocument.spreadsheetml.revisionLog+xml"/>
  <Override PartName="/xl/revisions/revisionLog1488.xml" ContentType="application/vnd.openxmlformats-officedocument.spreadsheetml.revisionLog+xml"/>
  <Override PartName="/xl/revisions/revisionLog1695.xml" ContentType="application/vnd.openxmlformats-officedocument.spreadsheetml.revisionLog+xml"/>
  <Override PartName="/xl/revisions/revisionLog620.xml" ContentType="application/vnd.openxmlformats-officedocument.spreadsheetml.revisionLog+xml"/>
  <Override PartName="/xl/revisions/revisionLog718.xml" ContentType="application/vnd.openxmlformats-officedocument.spreadsheetml.revisionLog+xml"/>
  <Override PartName="/xl/revisions/revisionLog925.xml" ContentType="application/vnd.openxmlformats-officedocument.spreadsheetml.revisionLog+xml"/>
  <Override PartName="/xl/revisions/revisionLog1250.xml" ContentType="application/vnd.openxmlformats-officedocument.spreadsheetml.revisionLog+xml"/>
  <Override PartName="/xl/revisions/revisionLog1348.xml" ContentType="application/vnd.openxmlformats-officedocument.spreadsheetml.revisionLog+xml"/>
  <Override PartName="/xl/revisions/revisionLog1555.xml" ContentType="application/vnd.openxmlformats-officedocument.spreadsheetml.revisionLog+xml"/>
  <Override PartName="/xl/revisions/revisionLog1762.xml" ContentType="application/vnd.openxmlformats-officedocument.spreadsheetml.revisionLog+xml"/>
  <Override PartName="/xl/revisions/revisionLog1110.xml" ContentType="application/vnd.openxmlformats-officedocument.spreadsheetml.revisionLog+xml"/>
  <Override PartName="/xl/revisions/revisionLog1208.xml" ContentType="application/vnd.openxmlformats-officedocument.spreadsheetml.revisionLog+xml"/>
  <Override PartName="/xl/revisions/revisionLog1415.xml" ContentType="application/vnd.openxmlformats-officedocument.spreadsheetml.revisionLog+xml"/>
  <Override PartName="/xl/revisions/revisionLog54.xml" ContentType="application/vnd.openxmlformats-officedocument.spreadsheetml.revisionLog+xml"/>
  <Override PartName="/xl/revisions/revisionLog1622.xml" ContentType="application/vnd.openxmlformats-officedocument.spreadsheetml.revisionLog+xml"/>
  <Override PartName="/xl/revisions/revisionLog270.xml" ContentType="application/vnd.openxmlformats-officedocument.spreadsheetml.revisionLog+xml"/>
  <Override PartName="/xl/revisions/revisionLog130.xml" ContentType="application/vnd.openxmlformats-officedocument.spreadsheetml.revisionLog+xml"/>
  <Override PartName="/xl/revisions/revisionLog368.xml" ContentType="application/vnd.openxmlformats-officedocument.spreadsheetml.revisionLog+xml"/>
  <Override PartName="/xl/revisions/revisionLog575.xml" ContentType="application/vnd.openxmlformats-officedocument.spreadsheetml.revisionLog+xml"/>
  <Override PartName="/xl/revisions/revisionLog782.xml" ContentType="application/vnd.openxmlformats-officedocument.spreadsheetml.revisionLog+xml"/>
  <Override PartName="/xl/revisions/revisionLog228.xml" ContentType="application/vnd.openxmlformats-officedocument.spreadsheetml.revisionLog+xml"/>
  <Override PartName="/xl/revisions/revisionLog435.xml" ContentType="application/vnd.openxmlformats-officedocument.spreadsheetml.revisionLog+xml"/>
  <Override PartName="/xl/revisions/revisionLog642.xml" ContentType="application/vnd.openxmlformats-officedocument.spreadsheetml.revisionLog+xml"/>
  <Override PartName="/xl/revisions/revisionLog1065.xml" ContentType="application/vnd.openxmlformats-officedocument.spreadsheetml.revisionLog+xml"/>
  <Override PartName="/xl/revisions/revisionLog1272.xml" ContentType="application/vnd.openxmlformats-officedocument.spreadsheetml.revisionLog+xml"/>
  <Override PartName="/xl/revisions/revisionLog502.xml" ContentType="application/vnd.openxmlformats-officedocument.spreadsheetml.revisionLog+xml"/>
  <Override PartName="/xl/revisions/revisionLog947.xml" ContentType="application/vnd.openxmlformats-officedocument.spreadsheetml.revisionLog+xml"/>
  <Override PartName="/xl/revisions/revisionLog1132.xml" ContentType="application/vnd.openxmlformats-officedocument.spreadsheetml.revisionLog+xml"/>
  <Override PartName="/xl/revisions/revisionLog1577.xml" ContentType="application/vnd.openxmlformats-officedocument.spreadsheetml.revisionLog+xml"/>
  <Override PartName="/xl/revisions/revisionLog1784.xml" ContentType="application/vnd.openxmlformats-officedocument.spreadsheetml.revisionLog+xml"/>
  <Override PartName="/xl/revisions/revisionLog76.xml" ContentType="application/vnd.openxmlformats-officedocument.spreadsheetml.revisionLog+xml"/>
  <Override PartName="/xl/revisions/revisionLog807.xml" ContentType="application/vnd.openxmlformats-officedocument.spreadsheetml.revisionLog+xml"/>
  <Override PartName="/xl/revisions/revisionLog1437.xml" ContentType="application/vnd.openxmlformats-officedocument.spreadsheetml.revisionLog+xml"/>
  <Override PartName="/xl/revisions/revisionLog1644.xml" ContentType="application/vnd.openxmlformats-officedocument.spreadsheetml.revisionLog+xml"/>
  <Override PartName="/xl/revisions/revisionLog1851.xml" ContentType="application/vnd.openxmlformats-officedocument.spreadsheetml.revisionLog+xml"/>
  <Override PartName="/xl/revisions/revisionLog1504.xml" ContentType="application/vnd.openxmlformats-officedocument.spreadsheetml.revisionLog+xml"/>
  <Override PartName="/xl/revisions/revisionLog1711.xml" ContentType="application/vnd.openxmlformats-officedocument.spreadsheetml.revisionLog+xml"/>
  <Override PartName="/xl/revisions/revisionLog292.xml" ContentType="application/vnd.openxmlformats-officedocument.spreadsheetml.revisionLog+xml"/>
  <Override PartName="/xl/revisions/revisionLog1809.xml" ContentType="application/vnd.openxmlformats-officedocument.spreadsheetml.revisionLog+xml"/>
  <Override PartName="/xl/revisions/revisionLog597.xml" ContentType="application/vnd.openxmlformats-officedocument.spreadsheetml.revisionLog+xml"/>
  <Override PartName="/xl/revisions/revisionLog152.xml" ContentType="application/vnd.openxmlformats-officedocument.spreadsheetml.revisionLog+xml"/>
  <Override PartName="/xl/revisions/revisionLog457.xml" ContentType="application/vnd.openxmlformats-officedocument.spreadsheetml.revisionLog+xml"/>
  <Override PartName="/xl/revisions/revisionLog1087.xml" ContentType="application/vnd.openxmlformats-officedocument.spreadsheetml.revisionLog+xml"/>
  <Override PartName="/xl/revisions/revisionLog1294.xml" ContentType="application/vnd.openxmlformats-officedocument.spreadsheetml.revisionLog+xml"/>
  <Override PartName="/xl/revisions/revisionLog664.xml" ContentType="application/vnd.openxmlformats-officedocument.spreadsheetml.revisionLog+xml"/>
  <Override PartName="/xl/revisions/revisionLog871.xml" ContentType="application/vnd.openxmlformats-officedocument.spreadsheetml.revisionLog+xml"/>
  <Override PartName="/xl/revisions/revisionLog969.xml" ContentType="application/vnd.openxmlformats-officedocument.spreadsheetml.revisionLog+xml"/>
  <Override PartName="/xl/revisions/revisionLog1599.xml" ContentType="application/vnd.openxmlformats-officedocument.spreadsheetml.revisionLog+xml"/>
  <Override PartName="/xl/revisions/revisionLog317.xml" ContentType="application/vnd.openxmlformats-officedocument.spreadsheetml.revisionLog+xml"/>
  <Override PartName="/xl/revisions/revisionLog524.xml" ContentType="application/vnd.openxmlformats-officedocument.spreadsheetml.revisionLog+xml"/>
  <Override PartName="/xl/revisions/revisionLog731.xml" ContentType="application/vnd.openxmlformats-officedocument.spreadsheetml.revisionLog+xml"/>
  <Override PartName="/xl/revisions/revisionLog1154.xml" ContentType="application/vnd.openxmlformats-officedocument.spreadsheetml.revisionLog+xml"/>
  <Override PartName="/xl/revisions/revisionLog1361.xml" ContentType="application/vnd.openxmlformats-officedocument.spreadsheetml.revisionLog+xml"/>
  <Override PartName="/xl/revisions/revisionLog1459.xml" ContentType="application/vnd.openxmlformats-officedocument.spreadsheetml.revisionLog+xml"/>
  <Override PartName="/xl/revisions/revisionLog98.xml" ContentType="application/vnd.openxmlformats-officedocument.spreadsheetml.revisionLog+xml"/>
  <Override PartName="/xl/revisions/revisionLog829.xml" ContentType="application/vnd.openxmlformats-officedocument.spreadsheetml.revisionLog+xml"/>
  <Override PartName="/xl/revisions/revisionLog1014.xml" ContentType="application/vnd.openxmlformats-officedocument.spreadsheetml.revisionLog+xml"/>
  <Override PartName="/xl/revisions/revisionLog1221.xml" ContentType="application/vnd.openxmlformats-officedocument.spreadsheetml.revisionLog+xml"/>
  <Override PartName="/xl/revisions/revisionLog1666.xml" ContentType="application/vnd.openxmlformats-officedocument.spreadsheetml.revisionLog+xml"/>
  <Override PartName="/xl/revisions/revisionLog1319.xml" ContentType="application/vnd.openxmlformats-officedocument.spreadsheetml.revisionLog+xml"/>
  <Override PartName="/xl/revisions/revisionLog1526.xml" ContentType="application/vnd.openxmlformats-officedocument.spreadsheetml.revisionLog+xml"/>
  <Override PartName="/xl/revisions/revisionLog1733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1800.xml" ContentType="application/vnd.openxmlformats-officedocument.spreadsheetml.revisionLog+xml"/>
  <Override PartName="/xl/revisions/revisionLog174.xml" ContentType="application/vnd.openxmlformats-officedocument.spreadsheetml.revisionLog+xml"/>
  <Override PartName="/xl/revisions/revisionLog381.xml" ContentType="application/vnd.openxmlformats-officedocument.spreadsheetml.revisionLog+xml"/>
  <Override PartName="/xl/revisions/revisionLog241.xml" ContentType="application/vnd.openxmlformats-officedocument.spreadsheetml.revisionLog+xml"/>
  <Override PartName="/xl/revisions/revisionLog479.xml" ContentType="application/vnd.openxmlformats-officedocument.spreadsheetml.revisionLog+xml"/>
  <Override PartName="/xl/revisions/revisionLog686.xml" ContentType="application/vnd.openxmlformats-officedocument.spreadsheetml.revisionLog+xml"/>
  <Override PartName="/xl/revisions/revisionLog893.xml" ContentType="application/vnd.openxmlformats-officedocument.spreadsheetml.revisionLog+xml"/>
  <Override PartName="/xl/revisions/revisionLog339.xml" ContentType="application/vnd.openxmlformats-officedocument.spreadsheetml.revisionLog+xml"/>
  <Override PartName="/xl/revisions/revisionLog546.xml" ContentType="application/vnd.openxmlformats-officedocument.spreadsheetml.revisionLog+xml"/>
  <Override PartName="/xl/revisions/revisionLog753.xml" ContentType="application/vnd.openxmlformats-officedocument.spreadsheetml.revisionLog+xml"/>
  <Override PartName="/xl/revisions/revisionLog1176.xml" ContentType="application/vnd.openxmlformats-officedocument.spreadsheetml.revisionLog+xml"/>
  <Override PartName="/xl/revisions/revisionLog1383.xml" ContentType="application/vnd.openxmlformats-officedocument.spreadsheetml.revisionLog+xml"/>
  <Override PartName="/xl/revisions/revisionLog101.xml" ContentType="application/vnd.openxmlformats-officedocument.spreadsheetml.revisionLog+xml"/>
  <Override PartName="/xl/revisions/revisionLog406.xml" ContentType="application/vnd.openxmlformats-officedocument.spreadsheetml.revisionLog+xml"/>
  <Override PartName="/xl/revisions/revisionLog960.xml" ContentType="application/vnd.openxmlformats-officedocument.spreadsheetml.revisionLog+xml"/>
  <Override PartName="/xl/revisions/revisionLog1036.xml" ContentType="application/vnd.openxmlformats-officedocument.spreadsheetml.revisionLog+xml"/>
  <Override PartName="/xl/revisions/revisionLog1243.xml" ContentType="application/vnd.openxmlformats-officedocument.spreadsheetml.revisionLog+xml"/>
  <Override PartName="/xl/revisions/revisionLog1590.xml" ContentType="application/vnd.openxmlformats-officedocument.spreadsheetml.revisionLog+xml"/>
  <Override PartName="/xl/revisions/revisionLog1688.xml" ContentType="application/vnd.openxmlformats-officedocument.spreadsheetml.revisionLog+xml"/>
  <Override PartName="/xl/revisions/revisionLog613.xml" ContentType="application/vnd.openxmlformats-officedocument.spreadsheetml.revisionLog+xml"/>
  <Override PartName="/xl/revisions/revisionLog820.xml" ContentType="application/vnd.openxmlformats-officedocument.spreadsheetml.revisionLog+xml"/>
  <Override PartName="/xl/revisions/revisionLog918.xml" ContentType="application/vnd.openxmlformats-officedocument.spreadsheetml.revisionLog+xml"/>
  <Override PartName="/xl/revisions/revisionLog1450.xml" ContentType="application/vnd.openxmlformats-officedocument.spreadsheetml.revisionLog+xml"/>
  <Override PartName="/xl/revisions/revisionLog1548.xml" ContentType="application/vnd.openxmlformats-officedocument.spreadsheetml.revisionLog+xml"/>
  <Override PartName="/xl/revisions/revisionLog1755.xml" ContentType="application/vnd.openxmlformats-officedocument.spreadsheetml.revisionLog+xml"/>
  <Override PartName="/xl/revisions/revisionLog1103.xml" ContentType="application/vnd.openxmlformats-officedocument.spreadsheetml.revisionLog+xml"/>
  <Override PartName="/xl/revisions/revisionLog1310.xml" ContentType="application/vnd.openxmlformats-officedocument.spreadsheetml.revisionLog+xml"/>
  <Override PartName="/xl/revisions/revisionLog1408.xml" ContentType="application/vnd.openxmlformats-officedocument.spreadsheetml.revisionLog+xml"/>
  <Override PartName="/xl/revisions/revisionLog47.xml" ContentType="application/vnd.openxmlformats-officedocument.spreadsheetml.revisionLog+xml"/>
  <Override PartName="/xl/revisions/revisionLog1615.xml" ContentType="application/vnd.openxmlformats-officedocument.spreadsheetml.revisionLog+xml"/>
  <Override PartName="/xl/revisions/revisionLog1822.xml" ContentType="application/vnd.openxmlformats-officedocument.spreadsheetml.revisionLog+xml"/>
  <Override PartName="/xl/revisions/revisionLog196.xml" ContentType="application/vnd.openxmlformats-officedocument.spreadsheetml.revisionLog+xml"/>
  <Override PartName="/xl/revisions/revisionLog263.xml" ContentType="application/vnd.openxmlformats-officedocument.spreadsheetml.revisionLog+xml"/>
  <Override PartName="/xl/revisions/revisionLog470.xml" ContentType="application/vnd.openxmlformats-officedocument.spreadsheetml.revisionLog+xml"/>
  <Override PartName="/xl/revisions/revisionLog123.xml" ContentType="application/vnd.openxmlformats-officedocument.spreadsheetml.revisionLog+xml"/>
  <Override PartName="/xl/revisions/revisionLog330.xml" ContentType="application/vnd.openxmlformats-officedocument.spreadsheetml.revisionLog+xml"/>
  <Override PartName="/xl/revisions/revisionLog568.xml" ContentType="application/vnd.openxmlformats-officedocument.spreadsheetml.revisionLog+xml"/>
  <Override PartName="/xl/revisions/revisionLog775.xml" ContentType="application/vnd.openxmlformats-officedocument.spreadsheetml.revisionLog+xml"/>
  <Override PartName="/xl/revisions/revisionLog982.xml" ContentType="application/vnd.openxmlformats-officedocument.spreadsheetml.revisionLog+xml"/>
  <Override PartName="/xl/revisions/revisionLog1198.xml" ContentType="application/vnd.openxmlformats-officedocument.spreadsheetml.revisionLog+xml"/>
  <Override PartName="/xl/revisions/revisionLog428.xml" ContentType="application/vnd.openxmlformats-officedocument.spreadsheetml.revisionLog+xml"/>
  <Override PartName="/xl/revisions/revisionLog635.xml" ContentType="application/vnd.openxmlformats-officedocument.spreadsheetml.revisionLog+xml"/>
  <Override PartName="/xl/revisions/revisionLog842.xml" ContentType="application/vnd.openxmlformats-officedocument.spreadsheetml.revisionLog+xml"/>
  <Override PartName="/xl/revisions/revisionLog1058.xml" ContentType="application/vnd.openxmlformats-officedocument.spreadsheetml.revisionLog+xml"/>
  <Override PartName="/xl/revisions/revisionLog1265.xml" ContentType="application/vnd.openxmlformats-officedocument.spreadsheetml.revisionLog+xml"/>
  <Override PartName="/xl/revisions/revisionLog1472.xml" ContentType="application/vnd.openxmlformats-officedocument.spreadsheetml.revisionLog+xml"/>
  <Override PartName="/xl/revisions/revisionLog702.xml" ContentType="application/vnd.openxmlformats-officedocument.spreadsheetml.revisionLog+xml"/>
  <Override PartName="/xl/revisions/revisionLog1125.xml" ContentType="application/vnd.openxmlformats-officedocument.spreadsheetml.revisionLog+xml"/>
  <Override PartName="/xl/revisions/revisionLog1332.xml" ContentType="application/vnd.openxmlformats-officedocument.spreadsheetml.revisionLog+xml"/>
  <Override PartName="/xl/revisions/revisionLog1777.xml" ContentType="application/vnd.openxmlformats-officedocument.spreadsheetml.revisionLog+xml"/>
  <Override PartName="/xl/revisions/revisionLog69.xml" ContentType="application/vnd.openxmlformats-officedocument.spreadsheetml.revisionLog+xml"/>
  <Override PartName="/xl/revisions/revisionLog1637.xml" ContentType="application/vnd.openxmlformats-officedocument.spreadsheetml.revisionLog+xml"/>
  <Override PartName="/xl/revisions/revisionLog1844.xml" ContentType="application/vnd.openxmlformats-officedocument.spreadsheetml.revisionLog+xml"/>
  <Override PartName="/xl/revisions/revisionLog1704.xml" ContentType="application/vnd.openxmlformats-officedocument.spreadsheetml.revisionLog+xml"/>
  <Override PartName="/xl/revisions/revisionLog285.xml" ContentType="application/vnd.openxmlformats-officedocument.spreadsheetml.revisionLog+xml"/>
  <Override PartName="/xl/revisions/revisionLog492.xml" ContentType="application/vnd.openxmlformats-officedocument.spreadsheetml.revisionLog+xml"/>
  <Override PartName="/xl/revisions/revisionLog797.xml" ContentType="application/vnd.openxmlformats-officedocument.spreadsheetml.revisionLog+xml"/>
  <Override PartName="/xl/revisions/revisionLog145.xml" ContentType="application/vnd.openxmlformats-officedocument.spreadsheetml.revisionLog+xml"/>
  <Override PartName="/xl/revisions/revisionLog352.xml" ContentType="application/vnd.openxmlformats-officedocument.spreadsheetml.revisionLog+xml"/>
  <Override PartName="/xl/revisions/revisionLog1287.xml" ContentType="application/vnd.openxmlformats-officedocument.spreadsheetml.revisionLog+xml"/>
  <Override PartName="/xl/revisions/revisionLog212.xml" ContentType="application/vnd.openxmlformats-officedocument.spreadsheetml.revisionLog+xml"/>
  <Override PartName="/xl/revisions/revisionLog657.xml" ContentType="application/vnd.openxmlformats-officedocument.spreadsheetml.revisionLog+xml"/>
  <Override PartName="/xl/revisions/revisionLog864.xml" ContentType="application/vnd.openxmlformats-officedocument.spreadsheetml.revisionLog+xml"/>
  <Override PartName="/xl/revisions/revisionLog1494.xml" ContentType="application/vnd.openxmlformats-officedocument.spreadsheetml.revisionLog+xml"/>
  <Override PartName="/xl/revisions/revisionLog1799.xml" ContentType="application/vnd.openxmlformats-officedocument.spreadsheetml.revisionLog+xml"/>
  <Override PartName="/xl/revisions/revisionLog517.xml" ContentType="application/vnd.openxmlformats-officedocument.spreadsheetml.revisionLog+xml"/>
  <Override PartName="/xl/revisions/revisionLog724.xml" ContentType="application/vnd.openxmlformats-officedocument.spreadsheetml.revisionLog+xml"/>
  <Override PartName="/xl/revisions/revisionLog931.xml" ContentType="application/vnd.openxmlformats-officedocument.spreadsheetml.revisionLog+xml"/>
  <Override PartName="/xl/revisions/revisionLog1147.xml" ContentType="application/vnd.openxmlformats-officedocument.spreadsheetml.revisionLog+xml"/>
  <Override PartName="/xl/revisions/revisionLog1354.xml" ContentType="application/vnd.openxmlformats-officedocument.spreadsheetml.revisionLog+xml"/>
  <Override PartName="/xl/revisions/revisionLog1561.xml" ContentType="application/vnd.openxmlformats-officedocument.spreadsheetml.revisionLog+xml"/>
  <Override PartName="/xl/revisions/revisionLog60.xml" ContentType="application/vnd.openxmlformats-officedocument.spreadsheetml.revisionLog+xml"/>
  <Override PartName="/xl/revisions/revisionLog1007.xml" ContentType="application/vnd.openxmlformats-officedocument.spreadsheetml.revisionLog+xml"/>
  <Override PartName="/xl/revisions/revisionLog1214.xml" ContentType="application/vnd.openxmlformats-officedocument.spreadsheetml.revisionLog+xml"/>
  <Override PartName="/xl/revisions/revisionLog1421.xml" ContentType="application/vnd.openxmlformats-officedocument.spreadsheetml.revisionLog+xml"/>
  <Override PartName="/xl/revisions/revisionLog1659.xml" ContentType="application/vnd.openxmlformats-officedocument.spreadsheetml.revisionLog+xml"/>
  <Override PartName="/xl/revisions/revisionLog1866.xml" ContentType="application/vnd.openxmlformats-officedocument.spreadsheetml.revisionLog+xml"/>
  <Override PartName="/xl/revisions/revisionLog1519.xml" ContentType="application/vnd.openxmlformats-officedocument.spreadsheetml.revisionLog+xml"/>
  <Override PartName="/xl/revisions/revisionLog1726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167.xml" ContentType="application/vnd.openxmlformats-officedocument.spreadsheetml.revisionLog+xml"/>
  <Override PartName="/xl/revisions/revisionLog374.xml" ContentType="application/vnd.openxmlformats-officedocument.spreadsheetml.revisionLog+xml"/>
  <Override PartName="/xl/revisions/revisionLog581.xml" ContentType="application/vnd.openxmlformats-officedocument.spreadsheetml.revisionLog+xml"/>
  <Override PartName="/xl/revisions/revisionLog234.xml" ContentType="application/vnd.openxmlformats-officedocument.spreadsheetml.revisionLog+xml"/>
  <Override PartName="/xl/revisions/revisionLog679.xml" ContentType="application/vnd.openxmlformats-officedocument.spreadsheetml.revisionLog+xml"/>
  <Override PartName="/xl/revisions/revisionLog886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441.xml" ContentType="application/vnd.openxmlformats-officedocument.spreadsheetml.revisionLog+xml"/>
  <Override PartName="/xl/revisions/revisionLog539.xml" ContentType="application/vnd.openxmlformats-officedocument.spreadsheetml.revisionLog+xml"/>
  <Override PartName="/xl/revisions/revisionLog746.xml" ContentType="application/vnd.openxmlformats-officedocument.spreadsheetml.revisionLog+xml"/>
  <Override PartName="/xl/revisions/revisionLog1071.xml" ContentType="application/vnd.openxmlformats-officedocument.spreadsheetml.revisionLog+xml"/>
  <Override PartName="/xl/revisions/revisionLog1169.xml" ContentType="application/vnd.openxmlformats-officedocument.spreadsheetml.revisionLog+xml"/>
  <Override PartName="/xl/revisions/revisionLog1376.xml" ContentType="application/vnd.openxmlformats-officedocument.spreadsheetml.revisionLog+xml"/>
  <Override PartName="/xl/revisions/revisionLog1583.xml" ContentType="application/vnd.openxmlformats-officedocument.spreadsheetml.revisionLog+xml"/>
  <Override PartName="/xl/revisions/revisionLog301.xml" ContentType="application/vnd.openxmlformats-officedocument.spreadsheetml.revisionLog+xml"/>
  <Override PartName="/xl/revisions/revisionLog953.xml" ContentType="application/vnd.openxmlformats-officedocument.spreadsheetml.revisionLog+xml"/>
  <Override PartName="/xl/revisions/revisionLog1029.xml" ContentType="application/vnd.openxmlformats-officedocument.spreadsheetml.revisionLog+xml"/>
  <Override PartName="/xl/revisions/revisionLog1236.xml" ContentType="application/vnd.openxmlformats-officedocument.spreadsheetml.revisionLog+xml"/>
  <Override PartName="/xl/revisions/revisionLog1790.xml" ContentType="application/vnd.openxmlformats-officedocument.spreadsheetml.revisionLog+xml"/>
  <Override PartName="/xl/revisions/revisionLog82.xml" ContentType="application/vnd.openxmlformats-officedocument.spreadsheetml.revisionLog+xml"/>
  <Override PartName="/xl/revisions/revisionLog606.xml" ContentType="application/vnd.openxmlformats-officedocument.spreadsheetml.revisionLog+xml"/>
  <Override PartName="/xl/revisions/revisionLog813.xml" ContentType="application/vnd.openxmlformats-officedocument.spreadsheetml.revisionLog+xml"/>
  <Override PartName="/xl/revisions/revisionLog1443.xml" ContentType="application/vnd.openxmlformats-officedocument.spreadsheetml.revisionLog+xml"/>
  <Override PartName="/xl/revisions/revisionLog1650.xml" ContentType="application/vnd.openxmlformats-officedocument.spreadsheetml.revisionLog+xml"/>
  <Override PartName="/xl/revisions/revisionLog1748.xml" ContentType="application/vnd.openxmlformats-officedocument.spreadsheetml.revisionLog+xml"/>
  <Override PartName="/xl/revisions/revisionLog1303.xml" ContentType="application/vnd.openxmlformats-officedocument.spreadsheetml.revisionLog+xml"/>
  <Override PartName="/xl/revisions/revisionLog1510.xml" ContentType="application/vnd.openxmlformats-officedocument.spreadsheetml.revisionLog+xml"/>
  <Override PartName="/xl/revisions/revisionLog1608.xml" ContentType="application/vnd.openxmlformats-officedocument.spreadsheetml.revisionLog+xml"/>
  <Override PartName="/xl/revisions/revisionLog1815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ceR\Desktop\24.09.2020\"/>
    </mc:Choice>
  </mc:AlternateContent>
  <workbookProtection lockRevision="1"/>
  <bookViews>
    <workbookView xWindow="0" yWindow="0" windowWidth="25470" windowHeight="696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definedNames>
    <definedName name="Z_3A56BBDD_68CD_4AEA_B9E4_12391459D4C4_.wvu.Rows" localSheetId="0" hidden="1">Sheet1!$192:$192</definedName>
  </definedNames>
  <calcPr calcId="152511"/>
  <customWorkbookViews>
    <customWorkbookView name="Dace Riterfelte - Personal View" guid="{2CFD3DCB-25FB-4025-A2A7-E77065AC47A0}" mergeInterval="0" personalView="1" xWindow="94" yWindow="192" windowWidth="1700" windowHeight="614" activeSheetId="1"/>
    <customWorkbookView name="Jolanta Kalniņa - Personal View" guid="{3A56BBDD-68CD-4AEA-B9E4-12391459D4C4}" mergeInterval="0" personalView="1" maximized="1" xWindow="-8" yWindow="-8" windowWidth="1936" windowHeight="1056" activeSheetId="1"/>
    <customWorkbookView name="Natalija Vdobčenko - Personal View" guid="{CFE03FCF-A4D8-435A-8A9B-0544466F5A93}" mergeInterval="0" personalView="1" maximized="1" xWindow="-8" yWindow="-8" windowWidth="1936" windowHeight="1056" activeSheetId="1"/>
  </customWorkbookViews>
</workbook>
</file>

<file path=xl/calcChain.xml><?xml version="1.0" encoding="utf-8"?>
<calcChain xmlns="http://schemas.openxmlformats.org/spreadsheetml/2006/main">
  <c r="H539" i="1" l="1"/>
  <c r="I539" i="1"/>
  <c r="J539" i="1"/>
  <c r="K539" i="1"/>
  <c r="L539" i="1"/>
  <c r="M539" i="1"/>
  <c r="G539" i="1"/>
  <c r="F539" i="1"/>
  <c r="E539" i="1"/>
  <c r="M588" i="1"/>
  <c r="L588" i="1"/>
  <c r="K588" i="1"/>
  <c r="J588" i="1"/>
  <c r="I588" i="1"/>
  <c r="H588" i="1"/>
  <c r="G588" i="1"/>
  <c r="F588" i="1"/>
  <c r="E588" i="1"/>
  <c r="D587" i="1"/>
  <c r="C587" i="1" s="1"/>
  <c r="D586" i="1"/>
  <c r="D588" i="1" s="1"/>
  <c r="C586" i="1" l="1"/>
  <c r="C588" i="1" s="1"/>
  <c r="C601" i="1"/>
  <c r="K538" i="1"/>
  <c r="L538" i="1"/>
  <c r="M538" i="1"/>
  <c r="J538" i="1"/>
  <c r="J447" i="1" l="1"/>
  <c r="K447" i="1"/>
  <c r="F286" i="1"/>
  <c r="G286" i="1"/>
  <c r="H286" i="1"/>
  <c r="I286" i="1"/>
  <c r="J286" i="1"/>
  <c r="K286" i="1"/>
  <c r="L286" i="1"/>
  <c r="M286" i="1"/>
  <c r="E286" i="1"/>
  <c r="E371" i="1"/>
  <c r="F213" i="1"/>
  <c r="G213" i="1"/>
  <c r="H213" i="1"/>
  <c r="I213" i="1"/>
  <c r="J213" i="1"/>
  <c r="K213" i="1"/>
  <c r="L213" i="1"/>
  <c r="M213" i="1"/>
  <c r="E213" i="1"/>
  <c r="M251" i="1"/>
  <c r="L251" i="1"/>
  <c r="K251" i="1"/>
  <c r="J251" i="1"/>
  <c r="I251" i="1"/>
  <c r="H251" i="1"/>
  <c r="G251" i="1"/>
  <c r="F251" i="1"/>
  <c r="E251" i="1"/>
  <c r="D250" i="1"/>
  <c r="C250" i="1" s="1"/>
  <c r="F178" i="1"/>
  <c r="G178" i="1"/>
  <c r="H178" i="1"/>
  <c r="I178" i="1"/>
  <c r="J178" i="1"/>
  <c r="K178" i="1"/>
  <c r="L178" i="1"/>
  <c r="M178" i="1"/>
  <c r="E178" i="1"/>
  <c r="M195" i="1"/>
  <c r="L195" i="1"/>
  <c r="K195" i="1"/>
  <c r="J195" i="1"/>
  <c r="I195" i="1"/>
  <c r="H195" i="1"/>
  <c r="G195" i="1"/>
  <c r="F195" i="1"/>
  <c r="E195" i="1"/>
  <c r="D194" i="1"/>
  <c r="C194" i="1" s="1"/>
  <c r="F86" i="1"/>
  <c r="G86" i="1"/>
  <c r="H86" i="1"/>
  <c r="I86" i="1"/>
  <c r="J86" i="1"/>
  <c r="K86" i="1"/>
  <c r="L86" i="1"/>
  <c r="M86" i="1"/>
  <c r="E86" i="1"/>
  <c r="M77" i="1"/>
  <c r="L77" i="1"/>
  <c r="K77" i="1"/>
  <c r="J77" i="1"/>
  <c r="I77" i="1"/>
  <c r="H77" i="1"/>
  <c r="G77" i="1"/>
  <c r="F77" i="1"/>
  <c r="E77" i="1"/>
  <c r="D76" i="1"/>
  <c r="C76" i="1" s="1"/>
  <c r="D75" i="1"/>
  <c r="C75" i="1" s="1"/>
  <c r="C77" i="1" l="1"/>
  <c r="D77" i="1"/>
  <c r="F142" i="1"/>
  <c r="E142" i="1"/>
  <c r="H142" i="1"/>
  <c r="I142" i="1"/>
  <c r="J142" i="1"/>
  <c r="K142" i="1"/>
  <c r="L142" i="1"/>
  <c r="M142" i="1"/>
  <c r="G142" i="1"/>
  <c r="E127" i="1" l="1"/>
  <c r="E124" i="1" s="1"/>
  <c r="F127" i="1"/>
  <c r="F124" i="1" s="1"/>
  <c r="G127" i="1"/>
  <c r="G124" i="1" s="1"/>
  <c r="H127" i="1"/>
  <c r="H124" i="1" s="1"/>
  <c r="I127" i="1"/>
  <c r="I124" i="1" s="1"/>
  <c r="J127" i="1"/>
  <c r="J124" i="1" s="1"/>
  <c r="K127" i="1"/>
  <c r="K124" i="1" s="1"/>
  <c r="L127" i="1"/>
  <c r="L124" i="1" s="1"/>
  <c r="M127" i="1"/>
  <c r="M124" i="1" s="1"/>
  <c r="D126" i="1"/>
  <c r="C126" i="1" s="1"/>
  <c r="K540" i="1" l="1"/>
  <c r="L540" i="1"/>
  <c r="M540" i="1"/>
  <c r="M585" i="1"/>
  <c r="L585" i="1"/>
  <c r="K585" i="1"/>
  <c r="J585" i="1"/>
  <c r="I585" i="1"/>
  <c r="H585" i="1"/>
  <c r="G585" i="1"/>
  <c r="F585" i="1"/>
  <c r="E585" i="1"/>
  <c r="D584" i="1"/>
  <c r="D583" i="1"/>
  <c r="C583" i="1" s="1"/>
  <c r="D585" i="1" l="1"/>
  <c r="C584" i="1"/>
  <c r="C585" i="1" s="1"/>
  <c r="E16" i="1"/>
  <c r="E70" i="1" s="1"/>
  <c r="F16" i="1"/>
  <c r="F70" i="1" s="1"/>
  <c r="G16" i="1"/>
  <c r="G70" i="1" s="1"/>
  <c r="H16" i="1"/>
  <c r="H70" i="1" s="1"/>
  <c r="I16" i="1"/>
  <c r="I70" i="1" s="1"/>
  <c r="J16" i="1"/>
  <c r="J70" i="1" s="1"/>
  <c r="K16" i="1"/>
  <c r="K70" i="1" s="1"/>
  <c r="L16" i="1"/>
  <c r="L70" i="1" s="1"/>
  <c r="M16" i="1"/>
  <c r="M70" i="1" s="1"/>
  <c r="E15" i="1"/>
  <c r="E69" i="1" s="1"/>
  <c r="F15" i="1"/>
  <c r="G15" i="1"/>
  <c r="G69" i="1" s="1"/>
  <c r="H15" i="1"/>
  <c r="H69" i="1" s="1"/>
  <c r="I15" i="1"/>
  <c r="I69" i="1" s="1"/>
  <c r="J15" i="1"/>
  <c r="J69" i="1" s="1"/>
  <c r="K15" i="1"/>
  <c r="L15" i="1"/>
  <c r="L69" i="1" s="1"/>
  <c r="M15" i="1"/>
  <c r="M69" i="1" s="1"/>
  <c r="K17" i="1" l="1"/>
  <c r="L71" i="1"/>
  <c r="H71" i="1"/>
  <c r="I71" i="1"/>
  <c r="M71" i="1"/>
  <c r="E71" i="1"/>
  <c r="E17" i="1"/>
  <c r="F17" i="1"/>
  <c r="K69" i="1"/>
  <c r="K71" i="1" s="1"/>
  <c r="J17" i="1"/>
  <c r="G71" i="1"/>
  <c r="M17" i="1"/>
  <c r="I17" i="1"/>
  <c r="F69" i="1"/>
  <c r="F71" i="1" s="1"/>
  <c r="J71" i="1"/>
  <c r="L17" i="1"/>
  <c r="H17" i="1"/>
  <c r="G17" i="1"/>
  <c r="M68" i="1"/>
  <c r="L68" i="1"/>
  <c r="K68" i="1"/>
  <c r="J68" i="1"/>
  <c r="I68" i="1"/>
  <c r="H68" i="1"/>
  <c r="G68" i="1"/>
  <c r="F68" i="1"/>
  <c r="E68" i="1"/>
  <c r="D67" i="1"/>
  <c r="C67" i="1" l="1"/>
  <c r="M188" i="1"/>
  <c r="L188" i="1"/>
  <c r="K188" i="1"/>
  <c r="J188" i="1"/>
  <c r="I188" i="1"/>
  <c r="H188" i="1"/>
  <c r="G188" i="1"/>
  <c r="F188" i="1"/>
  <c r="E188" i="1"/>
  <c r="D187" i="1"/>
  <c r="C187" i="1" s="1"/>
  <c r="F145" i="1" l="1"/>
  <c r="G145" i="1"/>
  <c r="H145" i="1"/>
  <c r="I145" i="1"/>
  <c r="J145" i="1"/>
  <c r="K145" i="1"/>
  <c r="L145" i="1"/>
  <c r="M145" i="1"/>
  <c r="E145" i="1"/>
  <c r="D145" i="1" s="1"/>
  <c r="D19" i="1"/>
  <c r="E538" i="1"/>
  <c r="F538" i="1"/>
  <c r="G538" i="1"/>
  <c r="H538" i="1"/>
  <c r="I538" i="1"/>
  <c r="M597" i="1"/>
  <c r="L597" i="1"/>
  <c r="K597" i="1"/>
  <c r="J597" i="1"/>
  <c r="I597" i="1"/>
  <c r="H597" i="1"/>
  <c r="G597" i="1"/>
  <c r="F597" i="1"/>
  <c r="E597" i="1"/>
  <c r="D596" i="1"/>
  <c r="C596" i="1" s="1"/>
  <c r="M594" i="1"/>
  <c r="L594" i="1"/>
  <c r="K594" i="1"/>
  <c r="J594" i="1"/>
  <c r="I594" i="1"/>
  <c r="H594" i="1"/>
  <c r="G594" i="1"/>
  <c r="F594" i="1"/>
  <c r="E594" i="1"/>
  <c r="D593" i="1"/>
  <c r="C593" i="1" s="1"/>
  <c r="M591" i="1"/>
  <c r="L591" i="1"/>
  <c r="K591" i="1"/>
  <c r="J591" i="1"/>
  <c r="I591" i="1"/>
  <c r="H591" i="1"/>
  <c r="G591" i="1"/>
  <c r="F591" i="1"/>
  <c r="E591" i="1"/>
  <c r="D590" i="1"/>
  <c r="C590" i="1" s="1"/>
  <c r="M582" i="1"/>
  <c r="L582" i="1"/>
  <c r="K582" i="1"/>
  <c r="J582" i="1"/>
  <c r="I582" i="1"/>
  <c r="H582" i="1"/>
  <c r="G582" i="1"/>
  <c r="F582" i="1"/>
  <c r="E582" i="1"/>
  <c r="D581" i="1"/>
  <c r="C581" i="1" s="1"/>
  <c r="M579" i="1"/>
  <c r="L579" i="1"/>
  <c r="K579" i="1"/>
  <c r="J579" i="1"/>
  <c r="I579" i="1"/>
  <c r="H579" i="1"/>
  <c r="G579" i="1"/>
  <c r="F579" i="1"/>
  <c r="E579" i="1"/>
  <c r="D578" i="1"/>
  <c r="C578" i="1" s="1"/>
  <c r="M576" i="1"/>
  <c r="L576" i="1"/>
  <c r="K576" i="1"/>
  <c r="J576" i="1"/>
  <c r="I576" i="1"/>
  <c r="H576" i="1"/>
  <c r="G576" i="1"/>
  <c r="F576" i="1"/>
  <c r="E576" i="1"/>
  <c r="D575" i="1"/>
  <c r="C575" i="1" s="1"/>
  <c r="M573" i="1"/>
  <c r="L573" i="1"/>
  <c r="K573" i="1"/>
  <c r="J573" i="1"/>
  <c r="I573" i="1"/>
  <c r="H573" i="1"/>
  <c r="G573" i="1"/>
  <c r="F573" i="1"/>
  <c r="E573" i="1"/>
  <c r="D572" i="1"/>
  <c r="C572" i="1" s="1"/>
  <c r="M570" i="1"/>
  <c r="L570" i="1"/>
  <c r="K570" i="1"/>
  <c r="J570" i="1"/>
  <c r="I570" i="1"/>
  <c r="H570" i="1"/>
  <c r="G570" i="1"/>
  <c r="F570" i="1"/>
  <c r="E570" i="1"/>
  <c r="D569" i="1"/>
  <c r="C569" i="1" s="1"/>
  <c r="M567" i="1"/>
  <c r="L567" i="1"/>
  <c r="K567" i="1"/>
  <c r="J567" i="1"/>
  <c r="I567" i="1"/>
  <c r="H567" i="1"/>
  <c r="G567" i="1"/>
  <c r="F567" i="1"/>
  <c r="E567" i="1"/>
  <c r="D566" i="1"/>
  <c r="C566" i="1" s="1"/>
  <c r="M564" i="1"/>
  <c r="L564" i="1"/>
  <c r="K564" i="1"/>
  <c r="J564" i="1"/>
  <c r="I564" i="1"/>
  <c r="H564" i="1"/>
  <c r="G564" i="1"/>
  <c r="F564" i="1"/>
  <c r="E564" i="1"/>
  <c r="D563" i="1"/>
  <c r="C563" i="1" s="1"/>
  <c r="M561" i="1"/>
  <c r="L561" i="1"/>
  <c r="K561" i="1"/>
  <c r="J561" i="1"/>
  <c r="I561" i="1"/>
  <c r="H561" i="1"/>
  <c r="G561" i="1"/>
  <c r="F561" i="1"/>
  <c r="E561" i="1"/>
  <c r="D560" i="1"/>
  <c r="C560" i="1" s="1"/>
  <c r="M558" i="1"/>
  <c r="L558" i="1"/>
  <c r="K558" i="1"/>
  <c r="J558" i="1"/>
  <c r="I558" i="1"/>
  <c r="H558" i="1"/>
  <c r="G558" i="1"/>
  <c r="F558" i="1"/>
  <c r="E558" i="1"/>
  <c r="D557" i="1"/>
  <c r="C557" i="1" s="1"/>
  <c r="M555" i="1"/>
  <c r="L555" i="1"/>
  <c r="K555" i="1"/>
  <c r="J555" i="1"/>
  <c r="I555" i="1"/>
  <c r="H555" i="1"/>
  <c r="G555" i="1"/>
  <c r="F555" i="1"/>
  <c r="E555" i="1"/>
  <c r="D554" i="1"/>
  <c r="C554" i="1" s="1"/>
  <c r="M552" i="1"/>
  <c r="L552" i="1"/>
  <c r="K552" i="1"/>
  <c r="J552" i="1"/>
  <c r="I552" i="1"/>
  <c r="H552" i="1"/>
  <c r="G552" i="1"/>
  <c r="F552" i="1"/>
  <c r="E552" i="1"/>
  <c r="D551" i="1"/>
  <c r="C551" i="1" s="1"/>
  <c r="M549" i="1"/>
  <c r="L549" i="1"/>
  <c r="K549" i="1"/>
  <c r="J549" i="1"/>
  <c r="I549" i="1"/>
  <c r="H549" i="1"/>
  <c r="G549" i="1"/>
  <c r="F549" i="1"/>
  <c r="E549" i="1"/>
  <c r="D548" i="1"/>
  <c r="C548" i="1" s="1"/>
  <c r="M546" i="1"/>
  <c r="L546" i="1"/>
  <c r="K546" i="1"/>
  <c r="J546" i="1"/>
  <c r="I546" i="1"/>
  <c r="H546" i="1"/>
  <c r="G546" i="1"/>
  <c r="F546" i="1"/>
  <c r="E546" i="1"/>
  <c r="D545" i="1"/>
  <c r="C545" i="1" s="1"/>
  <c r="M543" i="1"/>
  <c r="L543" i="1"/>
  <c r="K543" i="1"/>
  <c r="J543" i="1"/>
  <c r="I543" i="1"/>
  <c r="H543" i="1"/>
  <c r="G543" i="1"/>
  <c r="F543" i="1"/>
  <c r="E543" i="1"/>
  <c r="D542" i="1"/>
  <c r="C542" i="1" s="1"/>
  <c r="F392" i="1"/>
  <c r="G392" i="1"/>
  <c r="H392" i="1"/>
  <c r="I392" i="1"/>
  <c r="J392" i="1"/>
  <c r="K392" i="1"/>
  <c r="L392" i="1"/>
  <c r="M392" i="1"/>
  <c r="E392" i="1"/>
  <c r="E391" i="1"/>
  <c r="F391" i="1"/>
  <c r="G391" i="1"/>
  <c r="H391" i="1"/>
  <c r="I391" i="1"/>
  <c r="J391" i="1"/>
  <c r="K391" i="1"/>
  <c r="L391" i="1"/>
  <c r="M391" i="1"/>
  <c r="M537" i="1"/>
  <c r="L537" i="1"/>
  <c r="K537" i="1"/>
  <c r="J537" i="1"/>
  <c r="I537" i="1"/>
  <c r="H537" i="1"/>
  <c r="G537" i="1"/>
  <c r="F537" i="1"/>
  <c r="E537" i="1"/>
  <c r="D536" i="1"/>
  <c r="C536" i="1" s="1"/>
  <c r="M534" i="1"/>
  <c r="L534" i="1"/>
  <c r="K534" i="1"/>
  <c r="J534" i="1"/>
  <c r="I534" i="1"/>
  <c r="H534" i="1"/>
  <c r="G534" i="1"/>
  <c r="F534" i="1"/>
  <c r="E534" i="1"/>
  <c r="D533" i="1"/>
  <c r="C533" i="1" s="1"/>
  <c r="M531" i="1"/>
  <c r="L531" i="1"/>
  <c r="K531" i="1"/>
  <c r="J531" i="1"/>
  <c r="I531" i="1"/>
  <c r="H531" i="1"/>
  <c r="G531" i="1"/>
  <c r="F531" i="1"/>
  <c r="E531" i="1"/>
  <c r="D530" i="1"/>
  <c r="C530" i="1" s="1"/>
  <c r="M528" i="1"/>
  <c r="L528" i="1"/>
  <c r="K528" i="1"/>
  <c r="J528" i="1"/>
  <c r="I528" i="1"/>
  <c r="H528" i="1"/>
  <c r="G528" i="1"/>
  <c r="F528" i="1"/>
  <c r="E528" i="1"/>
  <c r="D527" i="1"/>
  <c r="C527" i="1" s="1"/>
  <c r="M525" i="1"/>
  <c r="L525" i="1"/>
  <c r="K525" i="1"/>
  <c r="J525" i="1"/>
  <c r="I525" i="1"/>
  <c r="H525" i="1"/>
  <c r="G525" i="1"/>
  <c r="F525" i="1"/>
  <c r="E525" i="1"/>
  <c r="D524" i="1"/>
  <c r="C524" i="1" s="1"/>
  <c r="M522" i="1"/>
  <c r="L522" i="1"/>
  <c r="K522" i="1"/>
  <c r="J522" i="1"/>
  <c r="I522" i="1"/>
  <c r="H522" i="1"/>
  <c r="G522" i="1"/>
  <c r="F522" i="1"/>
  <c r="E522" i="1"/>
  <c r="D521" i="1"/>
  <c r="C521" i="1" s="1"/>
  <c r="M519" i="1"/>
  <c r="L519" i="1"/>
  <c r="K519" i="1"/>
  <c r="J519" i="1"/>
  <c r="I519" i="1"/>
  <c r="H519" i="1"/>
  <c r="G519" i="1"/>
  <c r="F519" i="1"/>
  <c r="E519" i="1"/>
  <c r="D518" i="1"/>
  <c r="C518" i="1" s="1"/>
  <c r="M516" i="1"/>
  <c r="L516" i="1"/>
  <c r="K516" i="1"/>
  <c r="J516" i="1"/>
  <c r="I516" i="1"/>
  <c r="H516" i="1"/>
  <c r="G516" i="1"/>
  <c r="F516" i="1"/>
  <c r="E516" i="1"/>
  <c r="D515" i="1"/>
  <c r="C515" i="1" s="1"/>
  <c r="M513" i="1"/>
  <c r="L513" i="1"/>
  <c r="K513" i="1"/>
  <c r="J513" i="1"/>
  <c r="I513" i="1"/>
  <c r="H513" i="1"/>
  <c r="G513" i="1"/>
  <c r="F513" i="1"/>
  <c r="E513" i="1"/>
  <c r="D512" i="1"/>
  <c r="C512" i="1" s="1"/>
  <c r="M510" i="1"/>
  <c r="L510" i="1"/>
  <c r="K510" i="1"/>
  <c r="J510" i="1"/>
  <c r="I510" i="1"/>
  <c r="H510" i="1"/>
  <c r="G510" i="1"/>
  <c r="F510" i="1"/>
  <c r="E510" i="1"/>
  <c r="D509" i="1"/>
  <c r="C509" i="1" s="1"/>
  <c r="M507" i="1"/>
  <c r="L507" i="1"/>
  <c r="K507" i="1"/>
  <c r="J507" i="1"/>
  <c r="I507" i="1"/>
  <c r="H507" i="1"/>
  <c r="G507" i="1"/>
  <c r="F507" i="1"/>
  <c r="E507" i="1"/>
  <c r="D506" i="1"/>
  <c r="C506" i="1" s="1"/>
  <c r="M504" i="1"/>
  <c r="L504" i="1"/>
  <c r="K504" i="1"/>
  <c r="J504" i="1"/>
  <c r="I504" i="1"/>
  <c r="H504" i="1"/>
  <c r="G504" i="1"/>
  <c r="F504" i="1"/>
  <c r="E504" i="1"/>
  <c r="D503" i="1"/>
  <c r="C503" i="1" s="1"/>
  <c r="M501" i="1"/>
  <c r="L501" i="1"/>
  <c r="K501" i="1"/>
  <c r="J501" i="1"/>
  <c r="I501" i="1"/>
  <c r="H501" i="1"/>
  <c r="G501" i="1"/>
  <c r="F501" i="1"/>
  <c r="E501" i="1"/>
  <c r="D500" i="1"/>
  <c r="C500" i="1" s="1"/>
  <c r="M498" i="1"/>
  <c r="L498" i="1"/>
  <c r="K498" i="1"/>
  <c r="J498" i="1"/>
  <c r="I498" i="1"/>
  <c r="H498" i="1"/>
  <c r="G498" i="1"/>
  <c r="F498" i="1"/>
  <c r="E498" i="1"/>
  <c r="D497" i="1"/>
  <c r="C497" i="1" s="1"/>
  <c r="M495" i="1"/>
  <c r="L495" i="1"/>
  <c r="K495" i="1"/>
  <c r="J495" i="1"/>
  <c r="I495" i="1"/>
  <c r="H495" i="1"/>
  <c r="G495" i="1"/>
  <c r="F495" i="1"/>
  <c r="E495" i="1"/>
  <c r="D494" i="1"/>
  <c r="C494" i="1" s="1"/>
  <c r="M492" i="1"/>
  <c r="L492" i="1"/>
  <c r="K492" i="1"/>
  <c r="J492" i="1"/>
  <c r="I492" i="1"/>
  <c r="H492" i="1"/>
  <c r="G492" i="1"/>
  <c r="F492" i="1"/>
  <c r="E492" i="1"/>
  <c r="D491" i="1"/>
  <c r="C491" i="1" s="1"/>
  <c r="M489" i="1"/>
  <c r="L489" i="1"/>
  <c r="K489" i="1"/>
  <c r="J489" i="1"/>
  <c r="I489" i="1"/>
  <c r="H489" i="1"/>
  <c r="G489" i="1"/>
  <c r="F489" i="1"/>
  <c r="E489" i="1"/>
  <c r="D488" i="1"/>
  <c r="C488" i="1" s="1"/>
  <c r="M486" i="1"/>
  <c r="L486" i="1"/>
  <c r="K486" i="1"/>
  <c r="J486" i="1"/>
  <c r="I486" i="1"/>
  <c r="H486" i="1"/>
  <c r="G486" i="1"/>
  <c r="F486" i="1"/>
  <c r="E486" i="1"/>
  <c r="D485" i="1"/>
  <c r="C485" i="1" s="1"/>
  <c r="M483" i="1"/>
  <c r="L483" i="1"/>
  <c r="K483" i="1"/>
  <c r="J483" i="1"/>
  <c r="I483" i="1"/>
  <c r="H483" i="1"/>
  <c r="G483" i="1"/>
  <c r="F483" i="1"/>
  <c r="E483" i="1"/>
  <c r="D482" i="1"/>
  <c r="C482" i="1" s="1"/>
  <c r="M480" i="1"/>
  <c r="L480" i="1"/>
  <c r="K480" i="1"/>
  <c r="J480" i="1"/>
  <c r="I480" i="1"/>
  <c r="H480" i="1"/>
  <c r="G480" i="1"/>
  <c r="F480" i="1"/>
  <c r="E480" i="1"/>
  <c r="D479" i="1"/>
  <c r="C479" i="1" s="1"/>
  <c r="M477" i="1"/>
  <c r="L477" i="1"/>
  <c r="K477" i="1"/>
  <c r="J477" i="1"/>
  <c r="I477" i="1"/>
  <c r="H477" i="1"/>
  <c r="G477" i="1"/>
  <c r="F477" i="1"/>
  <c r="E477" i="1"/>
  <c r="D476" i="1"/>
  <c r="C476" i="1" s="1"/>
  <c r="M474" i="1"/>
  <c r="L474" i="1"/>
  <c r="K474" i="1"/>
  <c r="J474" i="1"/>
  <c r="I474" i="1"/>
  <c r="H474" i="1"/>
  <c r="G474" i="1"/>
  <c r="F474" i="1"/>
  <c r="E474" i="1"/>
  <c r="D473" i="1"/>
  <c r="C473" i="1" s="1"/>
  <c r="M471" i="1"/>
  <c r="L471" i="1"/>
  <c r="K471" i="1"/>
  <c r="J471" i="1"/>
  <c r="I471" i="1"/>
  <c r="H471" i="1"/>
  <c r="G471" i="1"/>
  <c r="F471" i="1"/>
  <c r="E471" i="1"/>
  <c r="D470" i="1"/>
  <c r="C470" i="1" s="1"/>
  <c r="M468" i="1"/>
  <c r="L468" i="1"/>
  <c r="K468" i="1"/>
  <c r="J468" i="1"/>
  <c r="I468" i="1"/>
  <c r="H468" i="1"/>
  <c r="G468" i="1"/>
  <c r="F468" i="1"/>
  <c r="E468" i="1"/>
  <c r="D467" i="1"/>
  <c r="C467" i="1" s="1"/>
  <c r="M465" i="1"/>
  <c r="L465" i="1"/>
  <c r="K465" i="1"/>
  <c r="J465" i="1"/>
  <c r="I465" i="1"/>
  <c r="H465" i="1"/>
  <c r="G465" i="1"/>
  <c r="F465" i="1"/>
  <c r="E465" i="1"/>
  <c r="D464" i="1"/>
  <c r="C464" i="1" s="1"/>
  <c r="M462" i="1"/>
  <c r="L462" i="1"/>
  <c r="K462" i="1"/>
  <c r="J462" i="1"/>
  <c r="I462" i="1"/>
  <c r="H462" i="1"/>
  <c r="G462" i="1"/>
  <c r="F462" i="1"/>
  <c r="E462" i="1"/>
  <c r="D461" i="1"/>
  <c r="C461" i="1" s="1"/>
  <c r="M459" i="1"/>
  <c r="L459" i="1"/>
  <c r="K459" i="1"/>
  <c r="J459" i="1"/>
  <c r="I459" i="1"/>
  <c r="H459" i="1"/>
  <c r="G459" i="1"/>
  <c r="F459" i="1"/>
  <c r="E459" i="1"/>
  <c r="D458" i="1"/>
  <c r="C458" i="1" s="1"/>
  <c r="M456" i="1"/>
  <c r="L456" i="1"/>
  <c r="K456" i="1"/>
  <c r="J456" i="1"/>
  <c r="I456" i="1"/>
  <c r="H456" i="1"/>
  <c r="G456" i="1"/>
  <c r="F456" i="1"/>
  <c r="E456" i="1"/>
  <c r="D455" i="1"/>
  <c r="C455" i="1" s="1"/>
  <c r="M453" i="1"/>
  <c r="L453" i="1"/>
  <c r="K453" i="1"/>
  <c r="J453" i="1"/>
  <c r="I453" i="1"/>
  <c r="H453" i="1"/>
  <c r="G453" i="1"/>
  <c r="F453" i="1"/>
  <c r="E453" i="1"/>
  <c r="D452" i="1"/>
  <c r="C452" i="1" s="1"/>
  <c r="M450" i="1"/>
  <c r="L450" i="1"/>
  <c r="K450" i="1"/>
  <c r="J450" i="1"/>
  <c r="I450" i="1"/>
  <c r="H450" i="1"/>
  <c r="G450" i="1"/>
  <c r="F450" i="1"/>
  <c r="E450" i="1"/>
  <c r="D449" i="1"/>
  <c r="C449" i="1" s="1"/>
  <c r="M447" i="1"/>
  <c r="L447" i="1"/>
  <c r="I447" i="1"/>
  <c r="H447" i="1"/>
  <c r="G447" i="1"/>
  <c r="F447" i="1"/>
  <c r="E447" i="1"/>
  <c r="D446" i="1"/>
  <c r="C446" i="1" s="1"/>
  <c r="M444" i="1"/>
  <c r="L444" i="1"/>
  <c r="K444" i="1"/>
  <c r="J444" i="1"/>
  <c r="I444" i="1"/>
  <c r="H444" i="1"/>
  <c r="G444" i="1"/>
  <c r="F444" i="1"/>
  <c r="E444" i="1"/>
  <c r="D443" i="1"/>
  <c r="C443" i="1" s="1"/>
  <c r="M441" i="1"/>
  <c r="L441" i="1"/>
  <c r="K441" i="1"/>
  <c r="J441" i="1"/>
  <c r="I441" i="1"/>
  <c r="H441" i="1"/>
  <c r="G441" i="1"/>
  <c r="F441" i="1"/>
  <c r="E441" i="1"/>
  <c r="D440" i="1"/>
  <c r="C440" i="1" s="1"/>
  <c r="M438" i="1"/>
  <c r="L438" i="1"/>
  <c r="K438" i="1"/>
  <c r="J438" i="1"/>
  <c r="I438" i="1"/>
  <c r="H438" i="1"/>
  <c r="G438" i="1"/>
  <c r="F438" i="1"/>
  <c r="E438" i="1"/>
  <c r="D437" i="1"/>
  <c r="C437" i="1" s="1"/>
  <c r="M435" i="1"/>
  <c r="L435" i="1"/>
  <c r="K435" i="1"/>
  <c r="J435" i="1"/>
  <c r="I435" i="1"/>
  <c r="H435" i="1"/>
  <c r="G435" i="1"/>
  <c r="F435" i="1"/>
  <c r="E435" i="1"/>
  <c r="D434" i="1"/>
  <c r="C434" i="1" s="1"/>
  <c r="M432" i="1"/>
  <c r="L432" i="1"/>
  <c r="K432" i="1"/>
  <c r="J432" i="1"/>
  <c r="I432" i="1"/>
  <c r="H432" i="1"/>
  <c r="G432" i="1"/>
  <c r="F432" i="1"/>
  <c r="E432" i="1"/>
  <c r="D431" i="1"/>
  <c r="C431" i="1" s="1"/>
  <c r="M429" i="1"/>
  <c r="L429" i="1"/>
  <c r="K429" i="1"/>
  <c r="J429" i="1"/>
  <c r="I429" i="1"/>
  <c r="H429" i="1"/>
  <c r="G429" i="1"/>
  <c r="F429" i="1"/>
  <c r="E429" i="1"/>
  <c r="D428" i="1"/>
  <c r="C428" i="1" s="1"/>
  <c r="M426" i="1"/>
  <c r="L426" i="1"/>
  <c r="K426" i="1"/>
  <c r="J426" i="1"/>
  <c r="I426" i="1"/>
  <c r="H426" i="1"/>
  <c r="G426" i="1"/>
  <c r="F426" i="1"/>
  <c r="E426" i="1"/>
  <c r="D425" i="1"/>
  <c r="C425" i="1" s="1"/>
  <c r="M423" i="1"/>
  <c r="L423" i="1"/>
  <c r="K423" i="1"/>
  <c r="J423" i="1"/>
  <c r="I423" i="1"/>
  <c r="H423" i="1"/>
  <c r="G423" i="1"/>
  <c r="F423" i="1"/>
  <c r="E423" i="1"/>
  <c r="D422" i="1"/>
  <c r="C422" i="1" s="1"/>
  <c r="M420" i="1"/>
  <c r="L420" i="1"/>
  <c r="K420" i="1"/>
  <c r="J420" i="1"/>
  <c r="I420" i="1"/>
  <c r="H420" i="1"/>
  <c r="G420" i="1"/>
  <c r="F420" i="1"/>
  <c r="E420" i="1"/>
  <c r="D419" i="1"/>
  <c r="C419" i="1" s="1"/>
  <c r="M417" i="1"/>
  <c r="L417" i="1"/>
  <c r="K417" i="1"/>
  <c r="J417" i="1"/>
  <c r="I417" i="1"/>
  <c r="H417" i="1"/>
  <c r="G417" i="1"/>
  <c r="F417" i="1"/>
  <c r="E417" i="1"/>
  <c r="D416" i="1"/>
  <c r="C416" i="1" s="1"/>
  <c r="M414" i="1"/>
  <c r="L414" i="1"/>
  <c r="K414" i="1"/>
  <c r="J414" i="1"/>
  <c r="I414" i="1"/>
  <c r="H414" i="1"/>
  <c r="G414" i="1"/>
  <c r="F414" i="1"/>
  <c r="E414" i="1"/>
  <c r="D413" i="1"/>
  <c r="C413" i="1" s="1"/>
  <c r="M411" i="1"/>
  <c r="L411" i="1"/>
  <c r="K411" i="1"/>
  <c r="J411" i="1"/>
  <c r="I411" i="1"/>
  <c r="H411" i="1"/>
  <c r="G411" i="1"/>
  <c r="F411" i="1"/>
  <c r="E411" i="1"/>
  <c r="D410" i="1"/>
  <c r="C410" i="1" s="1"/>
  <c r="M408" i="1"/>
  <c r="L408" i="1"/>
  <c r="K408" i="1"/>
  <c r="J408" i="1"/>
  <c r="I408" i="1"/>
  <c r="H408" i="1"/>
  <c r="G408" i="1"/>
  <c r="F408" i="1"/>
  <c r="E408" i="1"/>
  <c r="D407" i="1"/>
  <c r="C407" i="1" s="1"/>
  <c r="M405" i="1"/>
  <c r="L405" i="1"/>
  <c r="K405" i="1"/>
  <c r="J405" i="1"/>
  <c r="I405" i="1"/>
  <c r="H405" i="1"/>
  <c r="G405" i="1"/>
  <c r="F405" i="1"/>
  <c r="E405" i="1"/>
  <c r="D404" i="1"/>
  <c r="C404" i="1" s="1"/>
  <c r="M402" i="1"/>
  <c r="L402" i="1"/>
  <c r="K402" i="1"/>
  <c r="J402" i="1"/>
  <c r="I402" i="1"/>
  <c r="H402" i="1"/>
  <c r="G402" i="1"/>
  <c r="F402" i="1"/>
  <c r="E402" i="1"/>
  <c r="D401" i="1"/>
  <c r="C401" i="1" s="1"/>
  <c r="M399" i="1"/>
  <c r="L399" i="1"/>
  <c r="K399" i="1"/>
  <c r="J399" i="1"/>
  <c r="I399" i="1"/>
  <c r="H399" i="1"/>
  <c r="G399" i="1"/>
  <c r="F399" i="1"/>
  <c r="E399" i="1"/>
  <c r="D398" i="1"/>
  <c r="C398" i="1" s="1"/>
  <c r="M396" i="1"/>
  <c r="L396" i="1"/>
  <c r="K396" i="1"/>
  <c r="J396" i="1"/>
  <c r="I396" i="1"/>
  <c r="H396" i="1"/>
  <c r="G396" i="1"/>
  <c r="F396" i="1"/>
  <c r="E396" i="1"/>
  <c r="D395" i="1"/>
  <c r="C395" i="1" s="1"/>
  <c r="M387" i="1"/>
  <c r="L387" i="1"/>
  <c r="K387" i="1"/>
  <c r="J387" i="1"/>
  <c r="I387" i="1"/>
  <c r="H387" i="1"/>
  <c r="G387" i="1"/>
  <c r="F387" i="1"/>
  <c r="E387" i="1"/>
  <c r="D386" i="1"/>
  <c r="C386" i="1" s="1"/>
  <c r="M384" i="1"/>
  <c r="L384" i="1"/>
  <c r="K384" i="1"/>
  <c r="J384" i="1"/>
  <c r="I384" i="1"/>
  <c r="H384" i="1"/>
  <c r="G384" i="1"/>
  <c r="F384" i="1"/>
  <c r="E384" i="1"/>
  <c r="D383" i="1"/>
  <c r="C383" i="1" s="1"/>
  <c r="M381" i="1"/>
  <c r="L381" i="1"/>
  <c r="K381" i="1"/>
  <c r="J381" i="1"/>
  <c r="I381" i="1"/>
  <c r="H381" i="1"/>
  <c r="G381" i="1"/>
  <c r="F381" i="1"/>
  <c r="E381" i="1"/>
  <c r="D380" i="1"/>
  <c r="C380" i="1" s="1"/>
  <c r="F371" i="1"/>
  <c r="G371" i="1"/>
  <c r="H371" i="1"/>
  <c r="I371" i="1"/>
  <c r="J371" i="1"/>
  <c r="K371" i="1"/>
  <c r="L371" i="1"/>
  <c r="M371" i="1"/>
  <c r="M378" i="1"/>
  <c r="L378" i="1"/>
  <c r="K378" i="1"/>
  <c r="J378" i="1"/>
  <c r="I378" i="1"/>
  <c r="H378" i="1"/>
  <c r="G378" i="1"/>
  <c r="F378" i="1"/>
  <c r="E378" i="1"/>
  <c r="D377" i="1"/>
  <c r="C377" i="1" s="1"/>
  <c r="E370" i="1"/>
  <c r="F370" i="1"/>
  <c r="G370" i="1"/>
  <c r="H370" i="1"/>
  <c r="H372" i="1" s="1"/>
  <c r="I370" i="1"/>
  <c r="J370" i="1"/>
  <c r="K370" i="1"/>
  <c r="L370" i="1"/>
  <c r="L372" i="1" s="1"/>
  <c r="M370" i="1"/>
  <c r="M375" i="1"/>
  <c r="L375" i="1"/>
  <c r="K375" i="1"/>
  <c r="J375" i="1"/>
  <c r="I375" i="1"/>
  <c r="H375" i="1"/>
  <c r="G375" i="1"/>
  <c r="F375" i="1"/>
  <c r="E375" i="1"/>
  <c r="D374" i="1"/>
  <c r="C374" i="1" s="1"/>
  <c r="F343" i="1"/>
  <c r="G343" i="1"/>
  <c r="H343" i="1"/>
  <c r="I343" i="1"/>
  <c r="J343" i="1"/>
  <c r="K343" i="1"/>
  <c r="L343" i="1"/>
  <c r="M343" i="1"/>
  <c r="E343" i="1"/>
  <c r="D343" i="1" s="1"/>
  <c r="E342" i="1"/>
  <c r="F342" i="1"/>
  <c r="G342" i="1"/>
  <c r="H342" i="1"/>
  <c r="I342" i="1"/>
  <c r="J342" i="1"/>
  <c r="K342" i="1"/>
  <c r="L342" i="1"/>
  <c r="M342" i="1"/>
  <c r="M368" i="1"/>
  <c r="L368" i="1"/>
  <c r="K368" i="1"/>
  <c r="J368" i="1"/>
  <c r="I368" i="1"/>
  <c r="H368" i="1"/>
  <c r="G368" i="1"/>
  <c r="F368" i="1"/>
  <c r="E368" i="1"/>
  <c r="D367" i="1"/>
  <c r="C367" i="1" s="1"/>
  <c r="M365" i="1"/>
  <c r="L365" i="1"/>
  <c r="K365" i="1"/>
  <c r="J365" i="1"/>
  <c r="I365" i="1"/>
  <c r="H365" i="1"/>
  <c r="G365" i="1"/>
  <c r="F365" i="1"/>
  <c r="E365" i="1"/>
  <c r="D364" i="1"/>
  <c r="C364" i="1" s="1"/>
  <c r="M362" i="1"/>
  <c r="L362" i="1"/>
  <c r="K362" i="1"/>
  <c r="J362" i="1"/>
  <c r="I362" i="1"/>
  <c r="H362" i="1"/>
  <c r="G362" i="1"/>
  <c r="F362" i="1"/>
  <c r="E362" i="1"/>
  <c r="D361" i="1"/>
  <c r="C361" i="1" s="1"/>
  <c r="M359" i="1"/>
  <c r="L359" i="1"/>
  <c r="K359" i="1"/>
  <c r="J359" i="1"/>
  <c r="I359" i="1"/>
  <c r="H359" i="1"/>
  <c r="G359" i="1"/>
  <c r="F359" i="1"/>
  <c r="E359" i="1"/>
  <c r="D358" i="1"/>
  <c r="C358" i="1" s="1"/>
  <c r="M356" i="1"/>
  <c r="L356" i="1"/>
  <c r="K356" i="1"/>
  <c r="J356" i="1"/>
  <c r="I356" i="1"/>
  <c r="H356" i="1"/>
  <c r="G356" i="1"/>
  <c r="F356" i="1"/>
  <c r="E356" i="1"/>
  <c r="D355" i="1"/>
  <c r="C355" i="1" s="1"/>
  <c r="M353" i="1"/>
  <c r="L353" i="1"/>
  <c r="K353" i="1"/>
  <c r="J353" i="1"/>
  <c r="I353" i="1"/>
  <c r="H353" i="1"/>
  <c r="G353" i="1"/>
  <c r="F353" i="1"/>
  <c r="E353" i="1"/>
  <c r="D352" i="1"/>
  <c r="C352" i="1" s="1"/>
  <c r="M350" i="1"/>
  <c r="L350" i="1"/>
  <c r="K350" i="1"/>
  <c r="J350" i="1"/>
  <c r="I350" i="1"/>
  <c r="H350" i="1"/>
  <c r="G350" i="1"/>
  <c r="F350" i="1"/>
  <c r="E350" i="1"/>
  <c r="D349" i="1"/>
  <c r="C349" i="1" s="1"/>
  <c r="M347" i="1"/>
  <c r="L347" i="1"/>
  <c r="K347" i="1"/>
  <c r="J347" i="1"/>
  <c r="I347" i="1"/>
  <c r="H347" i="1"/>
  <c r="G347" i="1"/>
  <c r="F347" i="1"/>
  <c r="E347" i="1"/>
  <c r="D346" i="1"/>
  <c r="C346" i="1" s="1"/>
  <c r="F307" i="1"/>
  <c r="G307" i="1"/>
  <c r="H307" i="1"/>
  <c r="I307" i="1"/>
  <c r="J307" i="1"/>
  <c r="K307" i="1"/>
  <c r="L307" i="1"/>
  <c r="M307" i="1"/>
  <c r="E307" i="1"/>
  <c r="E306" i="1"/>
  <c r="F306" i="1"/>
  <c r="G306" i="1"/>
  <c r="H306" i="1"/>
  <c r="I306" i="1"/>
  <c r="J306" i="1"/>
  <c r="K306" i="1"/>
  <c r="L306" i="1"/>
  <c r="M306" i="1"/>
  <c r="M341" i="1"/>
  <c r="L341" i="1"/>
  <c r="K341" i="1"/>
  <c r="J341" i="1"/>
  <c r="I341" i="1"/>
  <c r="H341" i="1"/>
  <c r="G341" i="1"/>
  <c r="F341" i="1"/>
  <c r="E341" i="1"/>
  <c r="D340" i="1"/>
  <c r="C340" i="1" s="1"/>
  <c r="M338" i="1"/>
  <c r="L338" i="1"/>
  <c r="K338" i="1"/>
  <c r="J338" i="1"/>
  <c r="I338" i="1"/>
  <c r="H338" i="1"/>
  <c r="G338" i="1"/>
  <c r="F338" i="1"/>
  <c r="E338" i="1"/>
  <c r="D337" i="1"/>
  <c r="C337" i="1" s="1"/>
  <c r="M335" i="1"/>
  <c r="L335" i="1"/>
  <c r="K335" i="1"/>
  <c r="J335" i="1"/>
  <c r="I335" i="1"/>
  <c r="H335" i="1"/>
  <c r="G335" i="1"/>
  <c r="F335" i="1"/>
  <c r="E335" i="1"/>
  <c r="D334" i="1"/>
  <c r="C334" i="1" s="1"/>
  <c r="M332" i="1"/>
  <c r="L332" i="1"/>
  <c r="K332" i="1"/>
  <c r="J332" i="1"/>
  <c r="I332" i="1"/>
  <c r="H332" i="1"/>
  <c r="G332" i="1"/>
  <c r="F332" i="1"/>
  <c r="E332" i="1"/>
  <c r="D331" i="1"/>
  <c r="C331" i="1" s="1"/>
  <c r="M329" i="1"/>
  <c r="L329" i="1"/>
  <c r="K329" i="1"/>
  <c r="J329" i="1"/>
  <c r="I329" i="1"/>
  <c r="H329" i="1"/>
  <c r="G329" i="1"/>
  <c r="F329" i="1"/>
  <c r="E329" i="1"/>
  <c r="D328" i="1"/>
  <c r="C328" i="1" s="1"/>
  <c r="M326" i="1"/>
  <c r="L326" i="1"/>
  <c r="K326" i="1"/>
  <c r="J326" i="1"/>
  <c r="I326" i="1"/>
  <c r="H326" i="1"/>
  <c r="G326" i="1"/>
  <c r="F326" i="1"/>
  <c r="E326" i="1"/>
  <c r="D325" i="1"/>
  <c r="C325" i="1" s="1"/>
  <c r="M323" i="1"/>
  <c r="L323" i="1"/>
  <c r="K323" i="1"/>
  <c r="J323" i="1"/>
  <c r="I323" i="1"/>
  <c r="H323" i="1"/>
  <c r="G323" i="1"/>
  <c r="F323" i="1"/>
  <c r="E323" i="1"/>
  <c r="D322" i="1"/>
  <c r="C322" i="1" s="1"/>
  <c r="M320" i="1"/>
  <c r="L320" i="1"/>
  <c r="K320" i="1"/>
  <c r="J320" i="1"/>
  <c r="I320" i="1"/>
  <c r="H320" i="1"/>
  <c r="G320" i="1"/>
  <c r="F320" i="1"/>
  <c r="E320" i="1"/>
  <c r="D319" i="1"/>
  <c r="C319" i="1" s="1"/>
  <c r="M317" i="1"/>
  <c r="L317" i="1"/>
  <c r="K317" i="1"/>
  <c r="J317" i="1"/>
  <c r="I317" i="1"/>
  <c r="H317" i="1"/>
  <c r="G317" i="1"/>
  <c r="F317" i="1"/>
  <c r="E317" i="1"/>
  <c r="D316" i="1"/>
  <c r="C316" i="1" s="1"/>
  <c r="M314" i="1"/>
  <c r="L314" i="1"/>
  <c r="K314" i="1"/>
  <c r="J314" i="1"/>
  <c r="I314" i="1"/>
  <c r="H314" i="1"/>
  <c r="G314" i="1"/>
  <c r="F314" i="1"/>
  <c r="E314" i="1"/>
  <c r="D313" i="1"/>
  <c r="C313" i="1" s="1"/>
  <c r="M311" i="1"/>
  <c r="L311" i="1"/>
  <c r="K311" i="1"/>
  <c r="J311" i="1"/>
  <c r="I311" i="1"/>
  <c r="H311" i="1"/>
  <c r="G311" i="1"/>
  <c r="F311" i="1"/>
  <c r="E311" i="1"/>
  <c r="D310" i="1"/>
  <c r="C310" i="1" s="1"/>
  <c r="D286" i="1"/>
  <c r="E285" i="1"/>
  <c r="F285" i="1"/>
  <c r="G285" i="1"/>
  <c r="H285" i="1"/>
  <c r="I285" i="1"/>
  <c r="J285" i="1"/>
  <c r="K285" i="1"/>
  <c r="L285" i="1"/>
  <c r="M285" i="1"/>
  <c r="M305" i="1"/>
  <c r="L305" i="1"/>
  <c r="K305" i="1"/>
  <c r="J305" i="1"/>
  <c r="I305" i="1"/>
  <c r="H305" i="1"/>
  <c r="G305" i="1"/>
  <c r="F305" i="1"/>
  <c r="E305" i="1"/>
  <c r="D304" i="1"/>
  <c r="C304" i="1" s="1"/>
  <c r="M302" i="1"/>
  <c r="L302" i="1"/>
  <c r="K302" i="1"/>
  <c r="J302" i="1"/>
  <c r="I302" i="1"/>
  <c r="H302" i="1"/>
  <c r="G302" i="1"/>
  <c r="F302" i="1"/>
  <c r="E302" i="1"/>
  <c r="D301" i="1"/>
  <c r="C301" i="1" s="1"/>
  <c r="M299" i="1"/>
  <c r="L299" i="1"/>
  <c r="K299" i="1"/>
  <c r="J299" i="1"/>
  <c r="I299" i="1"/>
  <c r="H299" i="1"/>
  <c r="G299" i="1"/>
  <c r="F299" i="1"/>
  <c r="E299" i="1"/>
  <c r="D298" i="1"/>
  <c r="C298" i="1" s="1"/>
  <c r="M296" i="1"/>
  <c r="L296" i="1"/>
  <c r="K296" i="1"/>
  <c r="J296" i="1"/>
  <c r="I296" i="1"/>
  <c r="H296" i="1"/>
  <c r="G296" i="1"/>
  <c r="F296" i="1"/>
  <c r="E296" i="1"/>
  <c r="D295" i="1"/>
  <c r="C295" i="1" s="1"/>
  <c r="M293" i="1"/>
  <c r="L293" i="1"/>
  <c r="K293" i="1"/>
  <c r="J293" i="1"/>
  <c r="I293" i="1"/>
  <c r="H293" i="1"/>
  <c r="G293" i="1"/>
  <c r="F293" i="1"/>
  <c r="E293" i="1"/>
  <c r="D292" i="1"/>
  <c r="C292" i="1" s="1"/>
  <c r="M290" i="1"/>
  <c r="L290" i="1"/>
  <c r="K290" i="1"/>
  <c r="J290" i="1"/>
  <c r="I290" i="1"/>
  <c r="H290" i="1"/>
  <c r="G290" i="1"/>
  <c r="F290" i="1"/>
  <c r="E290" i="1"/>
  <c r="D289" i="1"/>
  <c r="C289" i="1" s="1"/>
  <c r="F262" i="1"/>
  <c r="G262" i="1"/>
  <c r="H262" i="1"/>
  <c r="I262" i="1"/>
  <c r="J262" i="1"/>
  <c r="K262" i="1"/>
  <c r="L262" i="1"/>
  <c r="M262" i="1"/>
  <c r="E262" i="1"/>
  <c r="D262" i="1" s="1"/>
  <c r="E261" i="1"/>
  <c r="F261" i="1"/>
  <c r="G261" i="1"/>
  <c r="H261" i="1"/>
  <c r="I261" i="1"/>
  <c r="J261" i="1"/>
  <c r="K261" i="1"/>
  <c r="L261" i="1"/>
  <c r="M261" i="1"/>
  <c r="M284" i="1"/>
  <c r="L284" i="1"/>
  <c r="K284" i="1"/>
  <c r="J284" i="1"/>
  <c r="I284" i="1"/>
  <c r="H284" i="1"/>
  <c r="G284" i="1"/>
  <c r="F284" i="1"/>
  <c r="E284" i="1"/>
  <c r="D283" i="1"/>
  <c r="C283" i="1" s="1"/>
  <c r="M281" i="1"/>
  <c r="L281" i="1"/>
  <c r="K281" i="1"/>
  <c r="J281" i="1"/>
  <c r="I281" i="1"/>
  <c r="H281" i="1"/>
  <c r="G281" i="1"/>
  <c r="F281" i="1"/>
  <c r="E281" i="1"/>
  <c r="D280" i="1"/>
  <c r="C280" i="1" s="1"/>
  <c r="M278" i="1"/>
  <c r="L278" i="1"/>
  <c r="K278" i="1"/>
  <c r="J278" i="1"/>
  <c r="I278" i="1"/>
  <c r="H278" i="1"/>
  <c r="G278" i="1"/>
  <c r="F278" i="1"/>
  <c r="E278" i="1"/>
  <c r="D277" i="1"/>
  <c r="C277" i="1" s="1"/>
  <c r="M275" i="1"/>
  <c r="L275" i="1"/>
  <c r="K275" i="1"/>
  <c r="J275" i="1"/>
  <c r="I275" i="1"/>
  <c r="H275" i="1"/>
  <c r="G275" i="1"/>
  <c r="F275" i="1"/>
  <c r="E275" i="1"/>
  <c r="D274" i="1"/>
  <c r="C274" i="1" s="1"/>
  <c r="M272" i="1"/>
  <c r="L272" i="1"/>
  <c r="K272" i="1"/>
  <c r="J272" i="1"/>
  <c r="I272" i="1"/>
  <c r="H272" i="1"/>
  <c r="G272" i="1"/>
  <c r="F272" i="1"/>
  <c r="E272" i="1"/>
  <c r="D271" i="1"/>
  <c r="C271" i="1" s="1"/>
  <c r="M269" i="1"/>
  <c r="L269" i="1"/>
  <c r="K269" i="1"/>
  <c r="J269" i="1"/>
  <c r="I269" i="1"/>
  <c r="H269" i="1"/>
  <c r="G269" i="1"/>
  <c r="F269" i="1"/>
  <c r="E269" i="1"/>
  <c r="D268" i="1"/>
  <c r="C268" i="1" s="1"/>
  <c r="M266" i="1"/>
  <c r="L266" i="1"/>
  <c r="K266" i="1"/>
  <c r="J266" i="1"/>
  <c r="I266" i="1"/>
  <c r="H266" i="1"/>
  <c r="G266" i="1"/>
  <c r="F266" i="1"/>
  <c r="E266" i="1"/>
  <c r="D265" i="1"/>
  <c r="C265" i="1" s="1"/>
  <c r="D213" i="1"/>
  <c r="E212" i="1"/>
  <c r="F212" i="1"/>
  <c r="G212" i="1"/>
  <c r="H212" i="1"/>
  <c r="I212" i="1"/>
  <c r="J212" i="1"/>
  <c r="K212" i="1"/>
  <c r="L212" i="1"/>
  <c r="M212" i="1"/>
  <c r="M257" i="1"/>
  <c r="L257" i="1"/>
  <c r="K257" i="1"/>
  <c r="J257" i="1"/>
  <c r="I257" i="1"/>
  <c r="H257" i="1"/>
  <c r="G257" i="1"/>
  <c r="F257" i="1"/>
  <c r="E257" i="1"/>
  <c r="D256" i="1"/>
  <c r="C256" i="1" s="1"/>
  <c r="M254" i="1"/>
  <c r="L254" i="1"/>
  <c r="K254" i="1"/>
  <c r="J254" i="1"/>
  <c r="I254" i="1"/>
  <c r="H254" i="1"/>
  <c r="G254" i="1"/>
  <c r="F254" i="1"/>
  <c r="E254" i="1"/>
  <c r="D253" i="1"/>
  <c r="C253" i="1" s="1"/>
  <c r="M248" i="1"/>
  <c r="L248" i="1"/>
  <c r="K248" i="1"/>
  <c r="J248" i="1"/>
  <c r="I248" i="1"/>
  <c r="H248" i="1"/>
  <c r="G248" i="1"/>
  <c r="F248" i="1"/>
  <c r="E248" i="1"/>
  <c r="D247" i="1"/>
  <c r="C247" i="1" s="1"/>
  <c r="M245" i="1"/>
  <c r="L245" i="1"/>
  <c r="K245" i="1"/>
  <c r="J245" i="1"/>
  <c r="I245" i="1"/>
  <c r="H245" i="1"/>
  <c r="G245" i="1"/>
  <c r="F245" i="1"/>
  <c r="E245" i="1"/>
  <c r="D244" i="1"/>
  <c r="C244" i="1" s="1"/>
  <c r="M241" i="1"/>
  <c r="L241" i="1"/>
  <c r="K241" i="1"/>
  <c r="J241" i="1"/>
  <c r="I241" i="1"/>
  <c r="H241" i="1"/>
  <c r="G241" i="1"/>
  <c r="F241" i="1"/>
  <c r="E241" i="1"/>
  <c r="D240" i="1"/>
  <c r="C240" i="1" s="1"/>
  <c r="M238" i="1"/>
  <c r="L238" i="1"/>
  <c r="K238" i="1"/>
  <c r="J238" i="1"/>
  <c r="I238" i="1"/>
  <c r="H238" i="1"/>
  <c r="G238" i="1"/>
  <c r="F238" i="1"/>
  <c r="E238" i="1"/>
  <c r="D237" i="1"/>
  <c r="C237" i="1" s="1"/>
  <c r="M235" i="1"/>
  <c r="L235" i="1"/>
  <c r="K235" i="1"/>
  <c r="J235" i="1"/>
  <c r="I235" i="1"/>
  <c r="H235" i="1"/>
  <c r="G235" i="1"/>
  <c r="F235" i="1"/>
  <c r="E235" i="1"/>
  <c r="D234" i="1"/>
  <c r="C234" i="1" s="1"/>
  <c r="M232" i="1"/>
  <c r="L232" i="1"/>
  <c r="K232" i="1"/>
  <c r="J232" i="1"/>
  <c r="I232" i="1"/>
  <c r="H232" i="1"/>
  <c r="G232" i="1"/>
  <c r="F232" i="1"/>
  <c r="E232" i="1"/>
  <c r="D231" i="1"/>
  <c r="C231" i="1" s="1"/>
  <c r="M229" i="1"/>
  <c r="L229" i="1"/>
  <c r="K229" i="1"/>
  <c r="J229" i="1"/>
  <c r="I229" i="1"/>
  <c r="H229" i="1"/>
  <c r="G229" i="1"/>
  <c r="F229" i="1"/>
  <c r="E229" i="1"/>
  <c r="D228" i="1"/>
  <c r="C228" i="1" s="1"/>
  <c r="M226" i="1"/>
  <c r="L226" i="1"/>
  <c r="K226" i="1"/>
  <c r="J226" i="1"/>
  <c r="I226" i="1"/>
  <c r="H226" i="1"/>
  <c r="G226" i="1"/>
  <c r="F226" i="1"/>
  <c r="E226" i="1"/>
  <c r="D225" i="1"/>
  <c r="C225" i="1" s="1"/>
  <c r="M223" i="1"/>
  <c r="L223" i="1"/>
  <c r="K223" i="1"/>
  <c r="J223" i="1"/>
  <c r="I223" i="1"/>
  <c r="H223" i="1"/>
  <c r="G223" i="1"/>
  <c r="F223" i="1"/>
  <c r="E223" i="1"/>
  <c r="D222" i="1"/>
  <c r="C222" i="1" s="1"/>
  <c r="M220" i="1"/>
  <c r="L220" i="1"/>
  <c r="K220" i="1"/>
  <c r="J220" i="1"/>
  <c r="I220" i="1"/>
  <c r="H220" i="1"/>
  <c r="G220" i="1"/>
  <c r="F220" i="1"/>
  <c r="E220" i="1"/>
  <c r="D219" i="1"/>
  <c r="C219" i="1" s="1"/>
  <c r="M217" i="1"/>
  <c r="L217" i="1"/>
  <c r="K217" i="1"/>
  <c r="J217" i="1"/>
  <c r="I217" i="1"/>
  <c r="H217" i="1"/>
  <c r="G217" i="1"/>
  <c r="F217" i="1"/>
  <c r="E217" i="1"/>
  <c r="D216" i="1"/>
  <c r="C216" i="1" s="1"/>
  <c r="F201" i="1"/>
  <c r="G201" i="1"/>
  <c r="H201" i="1"/>
  <c r="I201" i="1"/>
  <c r="J201" i="1"/>
  <c r="K201" i="1"/>
  <c r="L201" i="1"/>
  <c r="M201" i="1"/>
  <c r="E201" i="1"/>
  <c r="E200" i="1"/>
  <c r="F200" i="1"/>
  <c r="G200" i="1"/>
  <c r="H200" i="1"/>
  <c r="I200" i="1"/>
  <c r="J200" i="1"/>
  <c r="K200" i="1"/>
  <c r="L200" i="1"/>
  <c r="M200" i="1"/>
  <c r="M211" i="1"/>
  <c r="L211" i="1"/>
  <c r="K211" i="1"/>
  <c r="J211" i="1"/>
  <c r="I211" i="1"/>
  <c r="H211" i="1"/>
  <c r="G211" i="1"/>
  <c r="F211" i="1"/>
  <c r="E211" i="1"/>
  <c r="D210" i="1"/>
  <c r="C210" i="1" s="1"/>
  <c r="M208" i="1"/>
  <c r="L208" i="1"/>
  <c r="K208" i="1"/>
  <c r="J208" i="1"/>
  <c r="I208" i="1"/>
  <c r="H208" i="1"/>
  <c r="G208" i="1"/>
  <c r="F208" i="1"/>
  <c r="E208" i="1"/>
  <c r="D207" i="1"/>
  <c r="C207" i="1" s="1"/>
  <c r="M205" i="1"/>
  <c r="L205" i="1"/>
  <c r="K205" i="1"/>
  <c r="J205" i="1"/>
  <c r="I205" i="1"/>
  <c r="H205" i="1"/>
  <c r="G205" i="1"/>
  <c r="F205" i="1"/>
  <c r="E205" i="1"/>
  <c r="D204" i="1"/>
  <c r="C204" i="1" s="1"/>
  <c r="M199" i="1"/>
  <c r="L199" i="1"/>
  <c r="K199" i="1"/>
  <c r="J199" i="1"/>
  <c r="I199" i="1"/>
  <c r="H199" i="1"/>
  <c r="G199" i="1"/>
  <c r="F199" i="1"/>
  <c r="E199" i="1"/>
  <c r="D198" i="1"/>
  <c r="C198" i="1" s="1"/>
  <c r="E177" i="1"/>
  <c r="E179" i="1" s="1"/>
  <c r="F177" i="1"/>
  <c r="F179" i="1" s="1"/>
  <c r="G177" i="1"/>
  <c r="H177" i="1"/>
  <c r="I177" i="1"/>
  <c r="J177" i="1"/>
  <c r="K177" i="1"/>
  <c r="L177" i="1"/>
  <c r="M177" i="1"/>
  <c r="M191" i="1"/>
  <c r="L191" i="1"/>
  <c r="K191" i="1"/>
  <c r="J191" i="1"/>
  <c r="I191" i="1"/>
  <c r="H191" i="1"/>
  <c r="G191" i="1"/>
  <c r="F191" i="1"/>
  <c r="E191" i="1"/>
  <c r="D190" i="1"/>
  <c r="C190" i="1" s="1"/>
  <c r="M185" i="1"/>
  <c r="L185" i="1"/>
  <c r="K185" i="1"/>
  <c r="J185" i="1"/>
  <c r="I185" i="1"/>
  <c r="H185" i="1"/>
  <c r="G185" i="1"/>
  <c r="F185" i="1"/>
  <c r="E185" i="1"/>
  <c r="D184" i="1"/>
  <c r="C184" i="1" s="1"/>
  <c r="M182" i="1"/>
  <c r="L182" i="1"/>
  <c r="K182" i="1"/>
  <c r="J182" i="1"/>
  <c r="I182" i="1"/>
  <c r="H182" i="1"/>
  <c r="G182" i="1"/>
  <c r="F182" i="1"/>
  <c r="E182" i="1"/>
  <c r="D181" i="1"/>
  <c r="C181" i="1" s="1"/>
  <c r="D178" i="1"/>
  <c r="E144" i="1"/>
  <c r="F144" i="1"/>
  <c r="G144" i="1"/>
  <c r="H144" i="1"/>
  <c r="I144" i="1"/>
  <c r="J144" i="1"/>
  <c r="K144" i="1"/>
  <c r="L144" i="1"/>
  <c r="M144" i="1"/>
  <c r="M176" i="1"/>
  <c r="L176" i="1"/>
  <c r="K176" i="1"/>
  <c r="J176" i="1"/>
  <c r="I176" i="1"/>
  <c r="H176" i="1"/>
  <c r="G176" i="1"/>
  <c r="F176" i="1"/>
  <c r="E176" i="1"/>
  <c r="D175" i="1"/>
  <c r="C175" i="1" s="1"/>
  <c r="M173" i="1"/>
  <c r="L173" i="1"/>
  <c r="K173" i="1"/>
  <c r="J173" i="1"/>
  <c r="I173" i="1"/>
  <c r="H173" i="1"/>
  <c r="G173" i="1"/>
  <c r="F173" i="1"/>
  <c r="E173" i="1"/>
  <c r="D172" i="1"/>
  <c r="C172" i="1" s="1"/>
  <c r="M170" i="1"/>
  <c r="L170" i="1"/>
  <c r="K170" i="1"/>
  <c r="J170" i="1"/>
  <c r="I170" i="1"/>
  <c r="H170" i="1"/>
  <c r="G170" i="1"/>
  <c r="F170" i="1"/>
  <c r="E170" i="1"/>
  <c r="D169" i="1"/>
  <c r="C169" i="1" s="1"/>
  <c r="M167" i="1"/>
  <c r="L167" i="1"/>
  <c r="K167" i="1"/>
  <c r="J167" i="1"/>
  <c r="I167" i="1"/>
  <c r="H167" i="1"/>
  <c r="G167" i="1"/>
  <c r="F167" i="1"/>
  <c r="E167" i="1"/>
  <c r="D166" i="1"/>
  <c r="C166" i="1" s="1"/>
  <c r="M164" i="1"/>
  <c r="L164" i="1"/>
  <c r="K164" i="1"/>
  <c r="J164" i="1"/>
  <c r="I164" i="1"/>
  <c r="H164" i="1"/>
  <c r="G164" i="1"/>
  <c r="F164" i="1"/>
  <c r="E164" i="1"/>
  <c r="D163" i="1"/>
  <c r="C163" i="1" s="1"/>
  <c r="M161" i="1"/>
  <c r="L161" i="1"/>
  <c r="K161" i="1"/>
  <c r="J161" i="1"/>
  <c r="I161" i="1"/>
  <c r="H161" i="1"/>
  <c r="G161" i="1"/>
  <c r="F161" i="1"/>
  <c r="E161" i="1"/>
  <c r="D160" i="1"/>
  <c r="C160" i="1" s="1"/>
  <c r="M158" i="1"/>
  <c r="L158" i="1"/>
  <c r="K158" i="1"/>
  <c r="J158" i="1"/>
  <c r="I158" i="1"/>
  <c r="H158" i="1"/>
  <c r="G158" i="1"/>
  <c r="F158" i="1"/>
  <c r="E158" i="1"/>
  <c r="D157" i="1"/>
  <c r="C157" i="1" s="1"/>
  <c r="M155" i="1"/>
  <c r="L155" i="1"/>
  <c r="K155" i="1"/>
  <c r="J155" i="1"/>
  <c r="I155" i="1"/>
  <c r="H155" i="1"/>
  <c r="G155" i="1"/>
  <c r="F155" i="1"/>
  <c r="E155" i="1"/>
  <c r="D154" i="1"/>
  <c r="C154" i="1" s="1"/>
  <c r="M152" i="1"/>
  <c r="L152" i="1"/>
  <c r="K152" i="1"/>
  <c r="J152" i="1"/>
  <c r="I152" i="1"/>
  <c r="H152" i="1"/>
  <c r="G152" i="1"/>
  <c r="F152" i="1"/>
  <c r="E152" i="1"/>
  <c r="D151" i="1"/>
  <c r="C151" i="1" s="1"/>
  <c r="M149" i="1"/>
  <c r="L149" i="1"/>
  <c r="K149" i="1"/>
  <c r="J149" i="1"/>
  <c r="I149" i="1"/>
  <c r="H149" i="1"/>
  <c r="G149" i="1"/>
  <c r="F149" i="1"/>
  <c r="E149" i="1"/>
  <c r="D148" i="1"/>
  <c r="C148" i="1" s="1"/>
  <c r="D142" i="1"/>
  <c r="E141" i="1"/>
  <c r="F141" i="1"/>
  <c r="G141" i="1"/>
  <c r="H141" i="1"/>
  <c r="I141" i="1"/>
  <c r="J141" i="1"/>
  <c r="K141" i="1"/>
  <c r="L141" i="1"/>
  <c r="M141" i="1"/>
  <c r="M140" i="1"/>
  <c r="L140" i="1"/>
  <c r="K140" i="1"/>
  <c r="J140" i="1"/>
  <c r="I140" i="1"/>
  <c r="H140" i="1"/>
  <c r="G140" i="1"/>
  <c r="F140" i="1"/>
  <c r="E140" i="1"/>
  <c r="D139" i="1"/>
  <c r="C139" i="1" s="1"/>
  <c r="M137" i="1"/>
  <c r="L137" i="1"/>
  <c r="K137" i="1"/>
  <c r="J137" i="1"/>
  <c r="I137" i="1"/>
  <c r="H137" i="1"/>
  <c r="G137" i="1"/>
  <c r="F137" i="1"/>
  <c r="E137" i="1"/>
  <c r="D136" i="1"/>
  <c r="C136" i="1" s="1"/>
  <c r="M134" i="1"/>
  <c r="L134" i="1"/>
  <c r="K134" i="1"/>
  <c r="J134" i="1"/>
  <c r="I134" i="1"/>
  <c r="H134" i="1"/>
  <c r="G134" i="1"/>
  <c r="F134" i="1"/>
  <c r="E134" i="1"/>
  <c r="D133" i="1"/>
  <c r="C133" i="1" s="1"/>
  <c r="M131" i="1"/>
  <c r="L131" i="1"/>
  <c r="K131" i="1"/>
  <c r="J131" i="1"/>
  <c r="I131" i="1"/>
  <c r="H131" i="1"/>
  <c r="G131" i="1"/>
  <c r="F131" i="1"/>
  <c r="E131" i="1"/>
  <c r="D130" i="1"/>
  <c r="C130" i="1" s="1"/>
  <c r="F122" i="1"/>
  <c r="G122" i="1"/>
  <c r="H122" i="1"/>
  <c r="I122" i="1"/>
  <c r="J122" i="1"/>
  <c r="K122" i="1"/>
  <c r="L122" i="1"/>
  <c r="M122" i="1"/>
  <c r="E122" i="1"/>
  <c r="D122" i="1" s="1"/>
  <c r="M120" i="1"/>
  <c r="L120" i="1"/>
  <c r="K120" i="1"/>
  <c r="J120" i="1"/>
  <c r="I120" i="1"/>
  <c r="H120" i="1"/>
  <c r="G120" i="1"/>
  <c r="F120" i="1"/>
  <c r="E120" i="1"/>
  <c r="D119" i="1"/>
  <c r="C119" i="1" s="1"/>
  <c r="M117" i="1"/>
  <c r="L117" i="1"/>
  <c r="K117" i="1"/>
  <c r="J117" i="1"/>
  <c r="I117" i="1"/>
  <c r="H117" i="1"/>
  <c r="G117" i="1"/>
  <c r="F117" i="1"/>
  <c r="E117" i="1"/>
  <c r="D116" i="1"/>
  <c r="C116" i="1" s="1"/>
  <c r="M114" i="1"/>
  <c r="L114" i="1"/>
  <c r="K114" i="1"/>
  <c r="J114" i="1"/>
  <c r="I114" i="1"/>
  <c r="H114" i="1"/>
  <c r="G114" i="1"/>
  <c r="F114" i="1"/>
  <c r="E114" i="1"/>
  <c r="D113" i="1"/>
  <c r="C113" i="1" s="1"/>
  <c r="M111" i="1"/>
  <c r="L111" i="1"/>
  <c r="K111" i="1"/>
  <c r="J111" i="1"/>
  <c r="I111" i="1"/>
  <c r="H111" i="1"/>
  <c r="G111" i="1"/>
  <c r="F111" i="1"/>
  <c r="E111" i="1"/>
  <c r="D110" i="1"/>
  <c r="C110" i="1" s="1"/>
  <c r="M108" i="1"/>
  <c r="L108" i="1"/>
  <c r="K108" i="1"/>
  <c r="J108" i="1"/>
  <c r="I108" i="1"/>
  <c r="H108" i="1"/>
  <c r="G108" i="1"/>
  <c r="F108" i="1"/>
  <c r="E108" i="1"/>
  <c r="D107" i="1"/>
  <c r="C107" i="1" s="1"/>
  <c r="M105" i="1"/>
  <c r="L105" i="1"/>
  <c r="K105" i="1"/>
  <c r="J105" i="1"/>
  <c r="I105" i="1"/>
  <c r="H105" i="1"/>
  <c r="G105" i="1"/>
  <c r="F105" i="1"/>
  <c r="E105" i="1"/>
  <c r="D104" i="1"/>
  <c r="C104" i="1" s="1"/>
  <c r="M102" i="1"/>
  <c r="L102" i="1"/>
  <c r="K102" i="1"/>
  <c r="J102" i="1"/>
  <c r="I102" i="1"/>
  <c r="H102" i="1"/>
  <c r="G102" i="1"/>
  <c r="F102" i="1"/>
  <c r="E102" i="1"/>
  <c r="D101" i="1"/>
  <c r="C101" i="1" s="1"/>
  <c r="M99" i="1"/>
  <c r="L99" i="1"/>
  <c r="K99" i="1"/>
  <c r="J99" i="1"/>
  <c r="I99" i="1"/>
  <c r="H99" i="1"/>
  <c r="G99" i="1"/>
  <c r="F99" i="1"/>
  <c r="E99" i="1"/>
  <c r="D98" i="1"/>
  <c r="C98" i="1" s="1"/>
  <c r="M96" i="1"/>
  <c r="L96" i="1"/>
  <c r="K96" i="1"/>
  <c r="J96" i="1"/>
  <c r="I96" i="1"/>
  <c r="H96" i="1"/>
  <c r="G96" i="1"/>
  <c r="F96" i="1"/>
  <c r="E96" i="1"/>
  <c r="D95" i="1"/>
  <c r="C95" i="1" s="1"/>
  <c r="M93" i="1"/>
  <c r="L93" i="1"/>
  <c r="K93" i="1"/>
  <c r="J93" i="1"/>
  <c r="I93" i="1"/>
  <c r="H93" i="1"/>
  <c r="G93" i="1"/>
  <c r="F93" i="1"/>
  <c r="E93" i="1"/>
  <c r="D92" i="1"/>
  <c r="C92" i="1" s="1"/>
  <c r="M90" i="1"/>
  <c r="L90" i="1"/>
  <c r="K90" i="1"/>
  <c r="J90" i="1"/>
  <c r="I90" i="1"/>
  <c r="H90" i="1"/>
  <c r="G90" i="1"/>
  <c r="F90" i="1"/>
  <c r="E90" i="1"/>
  <c r="D89" i="1"/>
  <c r="C89" i="1" s="1"/>
  <c r="M84" i="1"/>
  <c r="L84" i="1"/>
  <c r="K84" i="1"/>
  <c r="J84" i="1"/>
  <c r="I84" i="1"/>
  <c r="H84" i="1"/>
  <c r="G84" i="1"/>
  <c r="F84" i="1"/>
  <c r="E84" i="1"/>
  <c r="D83" i="1"/>
  <c r="C83" i="1" s="1"/>
  <c r="M81" i="1"/>
  <c r="L81" i="1"/>
  <c r="K81" i="1"/>
  <c r="J81" i="1"/>
  <c r="I81" i="1"/>
  <c r="H81" i="1"/>
  <c r="G81" i="1"/>
  <c r="F81" i="1"/>
  <c r="E81" i="1"/>
  <c r="D80" i="1"/>
  <c r="C80" i="1" s="1"/>
  <c r="D73" i="1"/>
  <c r="C73" i="1" s="1"/>
  <c r="M74" i="1"/>
  <c r="L74" i="1"/>
  <c r="K74" i="1"/>
  <c r="J74" i="1"/>
  <c r="I74" i="1"/>
  <c r="H74" i="1"/>
  <c r="G74" i="1"/>
  <c r="F74" i="1"/>
  <c r="E74" i="1"/>
  <c r="M65" i="1"/>
  <c r="L65" i="1"/>
  <c r="K65" i="1"/>
  <c r="J65" i="1"/>
  <c r="I65" i="1"/>
  <c r="H65" i="1"/>
  <c r="G65" i="1"/>
  <c r="F65" i="1"/>
  <c r="E65" i="1"/>
  <c r="D64" i="1"/>
  <c r="M62" i="1"/>
  <c r="L62" i="1"/>
  <c r="K62" i="1"/>
  <c r="J62" i="1"/>
  <c r="I62" i="1"/>
  <c r="H62" i="1"/>
  <c r="G62" i="1"/>
  <c r="F62" i="1"/>
  <c r="E62" i="1"/>
  <c r="D61" i="1"/>
  <c r="C61" i="1" s="1"/>
  <c r="M59" i="1"/>
  <c r="L59" i="1"/>
  <c r="K59" i="1"/>
  <c r="J59" i="1"/>
  <c r="I59" i="1"/>
  <c r="H59" i="1"/>
  <c r="G59" i="1"/>
  <c r="F59" i="1"/>
  <c r="E59" i="1"/>
  <c r="D58" i="1"/>
  <c r="C58" i="1" s="1"/>
  <c r="M56" i="1"/>
  <c r="L56" i="1"/>
  <c r="K56" i="1"/>
  <c r="J56" i="1"/>
  <c r="I56" i="1"/>
  <c r="H56" i="1"/>
  <c r="G56" i="1"/>
  <c r="F56" i="1"/>
  <c r="E56" i="1"/>
  <c r="D55" i="1"/>
  <c r="C55" i="1" s="1"/>
  <c r="M53" i="1"/>
  <c r="L53" i="1"/>
  <c r="K53" i="1"/>
  <c r="J53" i="1"/>
  <c r="I53" i="1"/>
  <c r="H53" i="1"/>
  <c r="G53" i="1"/>
  <c r="F53" i="1"/>
  <c r="E53" i="1"/>
  <c r="D52" i="1"/>
  <c r="C52" i="1" s="1"/>
  <c r="M50" i="1"/>
  <c r="L50" i="1"/>
  <c r="K50" i="1"/>
  <c r="J50" i="1"/>
  <c r="I50" i="1"/>
  <c r="H50" i="1"/>
  <c r="G50" i="1"/>
  <c r="F50" i="1"/>
  <c r="E50" i="1"/>
  <c r="D49" i="1"/>
  <c r="C49" i="1" s="1"/>
  <c r="M47" i="1"/>
  <c r="L47" i="1"/>
  <c r="K47" i="1"/>
  <c r="J47" i="1"/>
  <c r="I47" i="1"/>
  <c r="H47" i="1"/>
  <c r="G47" i="1"/>
  <c r="F47" i="1"/>
  <c r="E47" i="1"/>
  <c r="D46" i="1"/>
  <c r="C46" i="1" s="1"/>
  <c r="M44" i="1"/>
  <c r="L44" i="1"/>
  <c r="K44" i="1"/>
  <c r="J44" i="1"/>
  <c r="I44" i="1"/>
  <c r="H44" i="1"/>
  <c r="G44" i="1"/>
  <c r="F44" i="1"/>
  <c r="E44" i="1"/>
  <c r="D43" i="1"/>
  <c r="C43" i="1" s="1"/>
  <c r="M41" i="1"/>
  <c r="L41" i="1"/>
  <c r="K41" i="1"/>
  <c r="J41" i="1"/>
  <c r="I41" i="1"/>
  <c r="H41" i="1"/>
  <c r="G41" i="1"/>
  <c r="F41" i="1"/>
  <c r="E41" i="1"/>
  <c r="D40" i="1"/>
  <c r="C40" i="1" s="1"/>
  <c r="M38" i="1"/>
  <c r="L38" i="1"/>
  <c r="K38" i="1"/>
  <c r="J38" i="1"/>
  <c r="I38" i="1"/>
  <c r="H38" i="1"/>
  <c r="G38" i="1"/>
  <c r="F38" i="1"/>
  <c r="E38" i="1"/>
  <c r="D37" i="1"/>
  <c r="C37" i="1" s="1"/>
  <c r="M35" i="1"/>
  <c r="L35" i="1"/>
  <c r="K35" i="1"/>
  <c r="J35" i="1"/>
  <c r="I35" i="1"/>
  <c r="H35" i="1"/>
  <c r="G35" i="1"/>
  <c r="F35" i="1"/>
  <c r="E35" i="1"/>
  <c r="D34" i="1"/>
  <c r="C34" i="1" s="1"/>
  <c r="M32" i="1"/>
  <c r="L32" i="1"/>
  <c r="K32" i="1"/>
  <c r="J32" i="1"/>
  <c r="I32" i="1"/>
  <c r="H32" i="1"/>
  <c r="G32" i="1"/>
  <c r="F32" i="1"/>
  <c r="E32" i="1"/>
  <c r="D31" i="1"/>
  <c r="C31" i="1" s="1"/>
  <c r="M29" i="1"/>
  <c r="L29" i="1"/>
  <c r="K29" i="1"/>
  <c r="J29" i="1"/>
  <c r="I29" i="1"/>
  <c r="H29" i="1"/>
  <c r="G29" i="1"/>
  <c r="F29" i="1"/>
  <c r="E29" i="1"/>
  <c r="D28" i="1"/>
  <c r="C28" i="1" s="1"/>
  <c r="M26" i="1"/>
  <c r="L26" i="1"/>
  <c r="K26" i="1"/>
  <c r="J26" i="1"/>
  <c r="I26" i="1"/>
  <c r="H26" i="1"/>
  <c r="G26" i="1"/>
  <c r="F26" i="1"/>
  <c r="E26" i="1"/>
  <c r="D25" i="1"/>
  <c r="C25" i="1" s="1"/>
  <c r="E23" i="1"/>
  <c r="F23" i="1"/>
  <c r="G23" i="1"/>
  <c r="H23" i="1"/>
  <c r="I23" i="1"/>
  <c r="J23" i="1"/>
  <c r="K23" i="1"/>
  <c r="L23" i="1"/>
  <c r="M23" i="1"/>
  <c r="E20" i="1"/>
  <c r="F20" i="1"/>
  <c r="G20" i="1"/>
  <c r="H20" i="1"/>
  <c r="I20" i="1"/>
  <c r="J20" i="1"/>
  <c r="K20" i="1"/>
  <c r="L20" i="1"/>
  <c r="M20" i="1"/>
  <c r="D22" i="1"/>
  <c r="C22" i="1" s="1"/>
  <c r="J372" i="1" l="1"/>
  <c r="F372" i="1"/>
  <c r="K372" i="1"/>
  <c r="D16" i="1"/>
  <c r="D70" i="1" s="1"/>
  <c r="C64" i="1"/>
  <c r="C19" i="1"/>
  <c r="C16" i="1" s="1"/>
  <c r="L393" i="1"/>
  <c r="H393" i="1"/>
  <c r="K393" i="1"/>
  <c r="H540" i="1"/>
  <c r="J540" i="1"/>
  <c r="F540" i="1"/>
  <c r="J393" i="1"/>
  <c r="F393" i="1"/>
  <c r="I393" i="1"/>
  <c r="K179" i="1"/>
  <c r="G179" i="1"/>
  <c r="D392" i="1"/>
  <c r="C392" i="1" s="1"/>
  <c r="H146" i="1"/>
  <c r="M179" i="1"/>
  <c r="H179" i="1"/>
  <c r="M344" i="1"/>
  <c r="L146" i="1"/>
  <c r="I179" i="1"/>
  <c r="K146" i="1"/>
  <c r="L179" i="1"/>
  <c r="I344" i="1"/>
  <c r="M393" i="1"/>
  <c r="G393" i="1"/>
  <c r="I540" i="1"/>
  <c r="E540" i="1"/>
  <c r="G146" i="1"/>
  <c r="J308" i="1"/>
  <c r="F308" i="1"/>
  <c r="E393" i="1"/>
  <c r="D539" i="1"/>
  <c r="C539" i="1" s="1"/>
  <c r="G540" i="1"/>
  <c r="J179" i="1"/>
  <c r="G372" i="1"/>
  <c r="C178" i="1"/>
  <c r="C145" i="1"/>
  <c r="J146" i="1"/>
  <c r="F146" i="1"/>
  <c r="J259" i="1"/>
  <c r="M146" i="1"/>
  <c r="I146" i="1"/>
  <c r="E146" i="1"/>
  <c r="E214" i="1"/>
  <c r="L308" i="1"/>
  <c r="H308" i="1"/>
  <c r="L388" i="1"/>
  <c r="H388" i="1"/>
  <c r="E308" i="1"/>
  <c r="E344" i="1"/>
  <c r="K344" i="1"/>
  <c r="G344" i="1"/>
  <c r="E372" i="1"/>
  <c r="M389" i="1"/>
  <c r="I389" i="1"/>
  <c r="K388" i="1"/>
  <c r="G388" i="1"/>
  <c r="F259" i="1"/>
  <c r="J214" i="1"/>
  <c r="F214" i="1"/>
  <c r="J388" i="1"/>
  <c r="F388" i="1"/>
  <c r="L389" i="1"/>
  <c r="L390" i="1" s="1"/>
  <c r="H389" i="1"/>
  <c r="H390" i="1" s="1"/>
  <c r="E389" i="1"/>
  <c r="J389" i="1"/>
  <c r="F389" i="1"/>
  <c r="L259" i="1"/>
  <c r="H259" i="1"/>
  <c r="M372" i="1"/>
  <c r="I372" i="1"/>
  <c r="M388" i="1"/>
  <c r="I388" i="1"/>
  <c r="E388" i="1"/>
  <c r="K389" i="1"/>
  <c r="G389" i="1"/>
  <c r="M214" i="1"/>
  <c r="I214" i="1"/>
  <c r="K259" i="1"/>
  <c r="K599" i="1" s="1"/>
  <c r="G259" i="1"/>
  <c r="K263" i="1"/>
  <c r="G263" i="1"/>
  <c r="M263" i="1"/>
  <c r="I263" i="1"/>
  <c r="M259" i="1"/>
  <c r="I259" i="1"/>
  <c r="E287" i="1"/>
  <c r="D371" i="1"/>
  <c r="C371" i="1" s="1"/>
  <c r="J202" i="1"/>
  <c r="F202" i="1"/>
  <c r="E259" i="1"/>
  <c r="L263" i="1"/>
  <c r="H263" i="1"/>
  <c r="J263" i="1"/>
  <c r="F263" i="1"/>
  <c r="M287" i="1"/>
  <c r="I287" i="1"/>
  <c r="L287" i="1"/>
  <c r="H287" i="1"/>
  <c r="K308" i="1"/>
  <c r="G308" i="1"/>
  <c r="M308" i="1"/>
  <c r="I308" i="1"/>
  <c r="J344" i="1"/>
  <c r="F344" i="1"/>
  <c r="L344" i="1"/>
  <c r="C343" i="1"/>
  <c r="L214" i="1"/>
  <c r="H214" i="1"/>
  <c r="H344" i="1"/>
  <c r="K214" i="1"/>
  <c r="G214" i="1"/>
  <c r="E263" i="1"/>
  <c r="C213" i="1"/>
  <c r="K287" i="1"/>
  <c r="G287" i="1"/>
  <c r="J287" i="1"/>
  <c r="F287" i="1"/>
  <c r="D307" i="1"/>
  <c r="C307" i="1" s="1"/>
  <c r="C286" i="1"/>
  <c r="C262" i="1"/>
  <c r="E202" i="1"/>
  <c r="K143" i="1"/>
  <c r="G143" i="1"/>
  <c r="I143" i="1"/>
  <c r="K202" i="1"/>
  <c r="G202" i="1"/>
  <c r="J143" i="1"/>
  <c r="F143" i="1"/>
  <c r="M202" i="1"/>
  <c r="I202" i="1"/>
  <c r="M143" i="1"/>
  <c r="E143" i="1"/>
  <c r="L202" i="1"/>
  <c r="H202" i="1"/>
  <c r="L143" i="1"/>
  <c r="H143" i="1"/>
  <c r="D86" i="1"/>
  <c r="C86" i="1" s="1"/>
  <c r="C142" i="1"/>
  <c r="D201" i="1"/>
  <c r="C201" i="1" s="1"/>
  <c r="C122" i="1"/>
  <c r="K390" i="1" l="1"/>
  <c r="G390" i="1"/>
  <c r="C70" i="1"/>
  <c r="L599" i="1"/>
  <c r="H599" i="1"/>
  <c r="J599" i="1"/>
  <c r="E599" i="1"/>
  <c r="I599" i="1"/>
  <c r="M599" i="1"/>
  <c r="F599" i="1"/>
  <c r="G599" i="1"/>
  <c r="I390" i="1"/>
  <c r="M390" i="1"/>
  <c r="F390" i="1"/>
  <c r="D259" i="1"/>
  <c r="C259" i="1" s="1"/>
  <c r="D389" i="1"/>
  <c r="C389" i="1" s="1"/>
  <c r="E390" i="1"/>
  <c r="J390" i="1"/>
  <c r="D599" i="1" l="1"/>
  <c r="C599" i="1" s="1"/>
  <c r="E128" i="1" l="1"/>
  <c r="F128" i="1"/>
  <c r="G128" i="1"/>
  <c r="H128" i="1"/>
  <c r="I128" i="1"/>
  <c r="J128" i="1"/>
  <c r="K128" i="1"/>
  <c r="L128" i="1"/>
  <c r="M128" i="1"/>
  <c r="D138" i="1"/>
  <c r="E121" i="1"/>
  <c r="E123" i="1" s="1"/>
  <c r="F121" i="1"/>
  <c r="F123" i="1" s="1"/>
  <c r="G121" i="1"/>
  <c r="G123" i="1" s="1"/>
  <c r="H121" i="1"/>
  <c r="H123" i="1" s="1"/>
  <c r="I121" i="1"/>
  <c r="I123" i="1" s="1"/>
  <c r="J121" i="1"/>
  <c r="J123" i="1" s="1"/>
  <c r="K121" i="1"/>
  <c r="K123" i="1" s="1"/>
  <c r="L121" i="1"/>
  <c r="L123" i="1" s="1"/>
  <c r="M121" i="1"/>
  <c r="M123" i="1" s="1"/>
  <c r="D460" i="1"/>
  <c r="C460" i="1" l="1"/>
  <c r="C462" i="1" s="1"/>
  <c r="D462" i="1"/>
  <c r="C138" i="1"/>
  <c r="D140" i="1"/>
  <c r="D505" i="1"/>
  <c r="C505" i="1" l="1"/>
  <c r="C507" i="1" s="1"/>
  <c r="D507" i="1"/>
  <c r="C140" i="1"/>
  <c r="D475" i="1" l="1"/>
  <c r="C475" i="1" l="1"/>
  <c r="C477" i="1" s="1"/>
  <c r="D477" i="1"/>
  <c r="D125" i="1" l="1"/>
  <c r="D127" i="1" s="1"/>
  <c r="D124" i="1" s="1"/>
  <c r="C125" i="1" l="1"/>
  <c r="C127" i="1" s="1"/>
  <c r="C124" i="1" s="1"/>
  <c r="D535" i="1"/>
  <c r="C535" i="1" l="1"/>
  <c r="C537" i="1" s="1"/>
  <c r="D537" i="1"/>
  <c r="D376" i="1"/>
  <c r="C376" i="1" l="1"/>
  <c r="C378" i="1" s="1"/>
  <c r="D378" i="1"/>
  <c r="D79" i="1"/>
  <c r="D81" i="1" s="1"/>
  <c r="D82" i="1"/>
  <c r="D84" i="1" s="1"/>
  <c r="D532" i="1" l="1"/>
  <c r="D529" i="1"/>
  <c r="D526" i="1"/>
  <c r="D523" i="1"/>
  <c r="D520" i="1"/>
  <c r="D517" i="1"/>
  <c r="D508" i="1"/>
  <c r="C520" i="1" l="1"/>
  <c r="C522" i="1" s="1"/>
  <c r="D522" i="1"/>
  <c r="C532" i="1"/>
  <c r="C534" i="1" s="1"/>
  <c r="D534" i="1"/>
  <c r="C523" i="1"/>
  <c r="C525" i="1" s="1"/>
  <c r="D525" i="1"/>
  <c r="C508" i="1"/>
  <c r="C510" i="1" s="1"/>
  <c r="D510" i="1"/>
  <c r="C526" i="1"/>
  <c r="C528" i="1" s="1"/>
  <c r="D528" i="1"/>
  <c r="C517" i="1"/>
  <c r="C519" i="1" s="1"/>
  <c r="D519" i="1"/>
  <c r="C529" i="1"/>
  <c r="C531" i="1" s="1"/>
  <c r="D531" i="1"/>
  <c r="D192" i="1"/>
  <c r="C192" i="1" s="1"/>
  <c r="D193" i="1"/>
  <c r="C193" i="1" l="1"/>
  <c r="C195" i="1" s="1"/>
  <c r="D195" i="1"/>
  <c r="D60" i="1"/>
  <c r="C60" i="1" l="1"/>
  <c r="C62" i="1" s="1"/>
  <c r="D62" i="1"/>
  <c r="D183" i="1"/>
  <c r="D186" i="1"/>
  <c r="C186" i="1" l="1"/>
  <c r="C188" i="1" s="1"/>
  <c r="D188" i="1"/>
  <c r="D185" i="1"/>
  <c r="D115" i="1"/>
  <c r="D382" i="1"/>
  <c r="D592" i="1"/>
  <c r="D595" i="1"/>
  <c r="D255" i="1"/>
  <c r="D369" i="1"/>
  <c r="C369" i="1" s="1"/>
  <c r="D282" i="1"/>
  <c r="D589" i="1"/>
  <c r="D135" i="1"/>
  <c r="D109" i="1"/>
  <c r="D112" i="1"/>
  <c r="D100" i="1"/>
  <c r="D103" i="1"/>
  <c r="D106" i="1"/>
  <c r="D366" i="1"/>
  <c r="C595" i="1" l="1"/>
  <c r="C597" i="1" s="1"/>
  <c r="D597" i="1"/>
  <c r="C592" i="1"/>
  <c r="C594" i="1" s="1"/>
  <c r="D594" i="1"/>
  <c r="C589" i="1"/>
  <c r="C591" i="1" s="1"/>
  <c r="D591" i="1"/>
  <c r="C382" i="1"/>
  <c r="C384" i="1" s="1"/>
  <c r="D384" i="1"/>
  <c r="C366" i="1"/>
  <c r="C368" i="1" s="1"/>
  <c r="D368" i="1"/>
  <c r="C282" i="1"/>
  <c r="C284" i="1" s="1"/>
  <c r="D284" i="1"/>
  <c r="C255" i="1"/>
  <c r="C257" i="1" s="1"/>
  <c r="D257" i="1"/>
  <c r="C135" i="1"/>
  <c r="D137" i="1"/>
  <c r="C115" i="1"/>
  <c r="C117" i="1" s="1"/>
  <c r="D117" i="1"/>
  <c r="C112" i="1"/>
  <c r="C114" i="1" s="1"/>
  <c r="D114" i="1"/>
  <c r="C109" i="1"/>
  <c r="C111" i="1" s="1"/>
  <c r="D111" i="1"/>
  <c r="C106" i="1"/>
  <c r="C108" i="1" s="1"/>
  <c r="D108" i="1"/>
  <c r="C103" i="1"/>
  <c r="C105" i="1" s="1"/>
  <c r="D105" i="1"/>
  <c r="C100" i="1"/>
  <c r="C102" i="1" s="1"/>
  <c r="D102" i="1"/>
  <c r="D565" i="1"/>
  <c r="C565" i="1" l="1"/>
  <c r="C567" i="1" s="1"/>
  <c r="D567" i="1"/>
  <c r="C137" i="1"/>
  <c r="D496" i="1"/>
  <c r="D394" i="1"/>
  <c r="D396" i="1" s="1"/>
  <c r="D397" i="1"/>
  <c r="D400" i="1"/>
  <c r="D403" i="1"/>
  <c r="D406" i="1"/>
  <c r="D409" i="1"/>
  <c r="D412" i="1"/>
  <c r="D415" i="1"/>
  <c r="D418" i="1"/>
  <c r="D421" i="1"/>
  <c r="D424" i="1"/>
  <c r="D427" i="1"/>
  <c r="D430" i="1"/>
  <c r="D433" i="1"/>
  <c r="D436" i="1"/>
  <c r="D439" i="1"/>
  <c r="D442" i="1"/>
  <c r="D445" i="1"/>
  <c r="D448" i="1"/>
  <c r="D451" i="1"/>
  <c r="D454" i="1"/>
  <c r="D457" i="1"/>
  <c r="D463" i="1"/>
  <c r="D466" i="1"/>
  <c r="D469" i="1"/>
  <c r="D472" i="1"/>
  <c r="D478" i="1"/>
  <c r="D481" i="1"/>
  <c r="D484" i="1"/>
  <c r="D487" i="1"/>
  <c r="D490" i="1"/>
  <c r="D493" i="1"/>
  <c r="D499" i="1"/>
  <c r="D502" i="1"/>
  <c r="D511" i="1"/>
  <c r="D514" i="1"/>
  <c r="D574" i="1"/>
  <c r="D571" i="1"/>
  <c r="D264" i="1"/>
  <c r="D267" i="1"/>
  <c r="D270" i="1"/>
  <c r="D273" i="1"/>
  <c r="D276" i="1"/>
  <c r="D279" i="1"/>
  <c r="D18" i="1"/>
  <c r="D24" i="1"/>
  <c r="D27" i="1"/>
  <c r="D30" i="1"/>
  <c r="D33" i="1"/>
  <c r="D36" i="1"/>
  <c r="D39" i="1"/>
  <c r="D42" i="1"/>
  <c r="D45" i="1"/>
  <c r="D48" i="1"/>
  <c r="D51" i="1"/>
  <c r="D54" i="1"/>
  <c r="D21" i="1"/>
  <c r="D57" i="1"/>
  <c r="D66" i="1"/>
  <c r="D63" i="1"/>
  <c r="D72" i="1"/>
  <c r="D74" i="1" s="1"/>
  <c r="C82" i="1"/>
  <c r="C79" i="1"/>
  <c r="D88" i="1"/>
  <c r="D90" i="1" s="1"/>
  <c r="D94" i="1"/>
  <c r="D91" i="1"/>
  <c r="D97" i="1"/>
  <c r="D118" i="1"/>
  <c r="D180" i="1"/>
  <c r="C183" i="1"/>
  <c r="C185" i="1" s="1"/>
  <c r="D189" i="1"/>
  <c r="D224" i="1"/>
  <c r="D215" i="1"/>
  <c r="D218" i="1"/>
  <c r="D221" i="1"/>
  <c r="D227" i="1"/>
  <c r="D230" i="1"/>
  <c r="D233" i="1"/>
  <c r="D236" i="1"/>
  <c r="D239" i="1"/>
  <c r="D242" i="1"/>
  <c r="D243" i="1"/>
  <c r="D246" i="1"/>
  <c r="D249" i="1"/>
  <c r="D252" i="1"/>
  <c r="D203" i="1"/>
  <c r="D206" i="1"/>
  <c r="D209" i="1"/>
  <c r="D197" i="1"/>
  <c r="D147" i="1"/>
  <c r="D150" i="1"/>
  <c r="D153" i="1"/>
  <c r="D156" i="1"/>
  <c r="D159" i="1"/>
  <c r="D162" i="1"/>
  <c r="D165" i="1"/>
  <c r="D168" i="1"/>
  <c r="D171" i="1"/>
  <c r="D174" i="1"/>
  <c r="D541" i="1"/>
  <c r="D544" i="1"/>
  <c r="D547" i="1"/>
  <c r="D553" i="1"/>
  <c r="D556" i="1"/>
  <c r="D550" i="1"/>
  <c r="D559" i="1"/>
  <c r="D562" i="1"/>
  <c r="D568" i="1"/>
  <c r="D577" i="1"/>
  <c r="D580" i="1"/>
  <c r="D129" i="1"/>
  <c r="D131" i="1" s="1"/>
  <c r="D132" i="1"/>
  <c r="D288" i="1"/>
  <c r="D291" i="1"/>
  <c r="D294" i="1"/>
  <c r="D297" i="1"/>
  <c r="D300" i="1"/>
  <c r="D303" i="1"/>
  <c r="D309" i="1"/>
  <c r="D312" i="1"/>
  <c r="D315" i="1"/>
  <c r="D318" i="1"/>
  <c r="D321" i="1"/>
  <c r="D324" i="1"/>
  <c r="D327" i="1"/>
  <c r="D330" i="1"/>
  <c r="D333" i="1"/>
  <c r="D336" i="1"/>
  <c r="D339" i="1"/>
  <c r="D345" i="1"/>
  <c r="D348" i="1"/>
  <c r="D351" i="1"/>
  <c r="D354" i="1"/>
  <c r="D357" i="1"/>
  <c r="D360" i="1"/>
  <c r="D363" i="1"/>
  <c r="D373" i="1"/>
  <c r="D379" i="1"/>
  <c r="D385" i="1"/>
  <c r="E78" i="1"/>
  <c r="E85" i="1" s="1"/>
  <c r="E87" i="1" s="1"/>
  <c r="E196" i="1"/>
  <c r="E258" i="1" s="1"/>
  <c r="E260" i="1" s="1"/>
  <c r="F78" i="1"/>
  <c r="F85" i="1" s="1"/>
  <c r="F87" i="1" s="1"/>
  <c r="F196" i="1"/>
  <c r="F258" i="1" s="1"/>
  <c r="F260" i="1" s="1"/>
  <c r="G78" i="1"/>
  <c r="G196" i="1"/>
  <c r="G258" i="1" s="1"/>
  <c r="G260" i="1" s="1"/>
  <c r="H78" i="1"/>
  <c r="H196" i="1"/>
  <c r="H258" i="1" s="1"/>
  <c r="H260" i="1" s="1"/>
  <c r="I78" i="1"/>
  <c r="I196" i="1"/>
  <c r="I258" i="1" s="1"/>
  <c r="I260" i="1" s="1"/>
  <c r="J78" i="1"/>
  <c r="J196" i="1"/>
  <c r="J258" i="1" s="1"/>
  <c r="J260" i="1" s="1"/>
  <c r="K78" i="1"/>
  <c r="K196" i="1"/>
  <c r="K258" i="1" s="1"/>
  <c r="K260" i="1" s="1"/>
  <c r="L78" i="1"/>
  <c r="L196" i="1"/>
  <c r="L258" i="1" s="1"/>
  <c r="L260" i="1" s="1"/>
  <c r="M78" i="1"/>
  <c r="M196" i="1"/>
  <c r="M258" i="1" s="1"/>
  <c r="M260" i="1" s="1"/>
  <c r="M85" i="1" l="1"/>
  <c r="M87" i="1" s="1"/>
  <c r="K85" i="1"/>
  <c r="K87" i="1" s="1"/>
  <c r="I85" i="1"/>
  <c r="I87" i="1" s="1"/>
  <c r="G85" i="1"/>
  <c r="G87" i="1" s="1"/>
  <c r="L85" i="1"/>
  <c r="L87" i="1" s="1"/>
  <c r="H85" i="1"/>
  <c r="H87" i="1" s="1"/>
  <c r="J85" i="1"/>
  <c r="J87" i="1" s="1"/>
  <c r="C249" i="1"/>
  <c r="C251" i="1" s="1"/>
  <c r="D251" i="1"/>
  <c r="C84" i="1"/>
  <c r="D15" i="1"/>
  <c r="D17" i="1" s="1"/>
  <c r="C66" i="1"/>
  <c r="C68" i="1" s="1"/>
  <c r="D68" i="1"/>
  <c r="C493" i="1"/>
  <c r="C495" i="1" s="1"/>
  <c r="D495" i="1"/>
  <c r="C490" i="1"/>
  <c r="C492" i="1" s="1"/>
  <c r="D492" i="1"/>
  <c r="D543" i="1"/>
  <c r="D538" i="1"/>
  <c r="D540" i="1" s="1"/>
  <c r="C487" i="1"/>
  <c r="C489" i="1" s="1"/>
  <c r="D489" i="1"/>
  <c r="C472" i="1"/>
  <c r="C474" i="1" s="1"/>
  <c r="D474" i="1"/>
  <c r="C466" i="1"/>
  <c r="C468" i="1" s="1"/>
  <c r="D468" i="1"/>
  <c r="C499" i="1"/>
  <c r="C501" i="1" s="1"/>
  <c r="D501" i="1"/>
  <c r="C484" i="1"/>
  <c r="C486" i="1" s="1"/>
  <c r="D486" i="1"/>
  <c r="C469" i="1"/>
  <c r="C471" i="1" s="1"/>
  <c r="D471" i="1"/>
  <c r="C580" i="1"/>
  <c r="C582" i="1" s="1"/>
  <c r="D582" i="1"/>
  <c r="C577" i="1"/>
  <c r="C579" i="1" s="1"/>
  <c r="D579" i="1"/>
  <c r="C574" i="1"/>
  <c r="C576" i="1" s="1"/>
  <c r="D576" i="1"/>
  <c r="C571" i="1"/>
  <c r="C573" i="1" s="1"/>
  <c r="D573" i="1"/>
  <c r="C568" i="1"/>
  <c r="C570" i="1" s="1"/>
  <c r="D570" i="1"/>
  <c r="C562" i="1"/>
  <c r="C564" i="1" s="1"/>
  <c r="D564" i="1"/>
  <c r="C559" i="1"/>
  <c r="C561" i="1" s="1"/>
  <c r="D561" i="1"/>
  <c r="C556" i="1"/>
  <c r="C558" i="1" s="1"/>
  <c r="D558" i="1"/>
  <c r="C553" i="1"/>
  <c r="C555" i="1" s="1"/>
  <c r="D555" i="1"/>
  <c r="C550" i="1"/>
  <c r="C552" i="1" s="1"/>
  <c r="D552" i="1"/>
  <c r="C547" i="1"/>
  <c r="C549" i="1" s="1"/>
  <c r="D549" i="1"/>
  <c r="C544" i="1"/>
  <c r="C546" i="1" s="1"/>
  <c r="D546" i="1"/>
  <c r="D391" i="1"/>
  <c r="D393" i="1" s="1"/>
  <c r="C514" i="1"/>
  <c r="C516" i="1" s="1"/>
  <c r="D516" i="1"/>
  <c r="C511" i="1"/>
  <c r="C513" i="1" s="1"/>
  <c r="D513" i="1"/>
  <c r="C502" i="1"/>
  <c r="C504" i="1" s="1"/>
  <c r="D504" i="1"/>
  <c r="C496" i="1"/>
  <c r="C498" i="1" s="1"/>
  <c r="D498" i="1"/>
  <c r="C481" i="1"/>
  <c r="C483" i="1" s="1"/>
  <c r="D483" i="1"/>
  <c r="C478" i="1"/>
  <c r="C480" i="1" s="1"/>
  <c r="D480" i="1"/>
  <c r="C463" i="1"/>
  <c r="C465" i="1" s="1"/>
  <c r="D465" i="1"/>
  <c r="C457" i="1"/>
  <c r="C459" i="1" s="1"/>
  <c r="D459" i="1"/>
  <c r="C445" i="1"/>
  <c r="C447" i="1" s="1"/>
  <c r="D447" i="1"/>
  <c r="C397" i="1"/>
  <c r="D399" i="1"/>
  <c r="C415" i="1"/>
  <c r="C417" i="1" s="1"/>
  <c r="D417" i="1"/>
  <c r="C448" i="1"/>
  <c r="C450" i="1" s="1"/>
  <c r="D450" i="1"/>
  <c r="C412" i="1"/>
  <c r="C414" i="1" s="1"/>
  <c r="D414" i="1"/>
  <c r="C400" i="1"/>
  <c r="C402" i="1" s="1"/>
  <c r="D402" i="1"/>
  <c r="C454" i="1"/>
  <c r="C456" i="1" s="1"/>
  <c r="D456" i="1"/>
  <c r="C451" i="1"/>
  <c r="C453" i="1" s="1"/>
  <c r="D453" i="1"/>
  <c r="C442" i="1"/>
  <c r="C444" i="1" s="1"/>
  <c r="D444" i="1"/>
  <c r="C439" i="1"/>
  <c r="C441" i="1" s="1"/>
  <c r="D441" i="1"/>
  <c r="C436" i="1"/>
  <c r="C438" i="1" s="1"/>
  <c r="D438" i="1"/>
  <c r="C433" i="1"/>
  <c r="C435" i="1" s="1"/>
  <c r="D435" i="1"/>
  <c r="C430" i="1"/>
  <c r="C432" i="1" s="1"/>
  <c r="D432" i="1"/>
  <c r="C427" i="1"/>
  <c r="C429" i="1" s="1"/>
  <c r="D429" i="1"/>
  <c r="C424" i="1"/>
  <c r="C426" i="1" s="1"/>
  <c r="D426" i="1"/>
  <c r="C421" i="1"/>
  <c r="C423" i="1" s="1"/>
  <c r="D423" i="1"/>
  <c r="C418" i="1"/>
  <c r="C420" i="1" s="1"/>
  <c r="D420" i="1"/>
  <c r="C409" i="1"/>
  <c r="C411" i="1" s="1"/>
  <c r="D411" i="1"/>
  <c r="C406" i="1"/>
  <c r="C408" i="1" s="1"/>
  <c r="D408" i="1"/>
  <c r="C403" i="1"/>
  <c r="C405" i="1" s="1"/>
  <c r="D405" i="1"/>
  <c r="C379" i="1"/>
  <c r="C381" i="1" s="1"/>
  <c r="D381" i="1"/>
  <c r="C385" i="1"/>
  <c r="C387" i="1" s="1"/>
  <c r="D387" i="1"/>
  <c r="C330" i="1"/>
  <c r="C332" i="1" s="1"/>
  <c r="D332" i="1"/>
  <c r="C318" i="1"/>
  <c r="C320" i="1" s="1"/>
  <c r="D320" i="1"/>
  <c r="C303" i="1"/>
  <c r="C305" i="1" s="1"/>
  <c r="D305" i="1"/>
  <c r="D370" i="1"/>
  <c r="D372" i="1" s="1"/>
  <c r="D375" i="1"/>
  <c r="C327" i="1"/>
  <c r="C329" i="1" s="1"/>
  <c r="D329" i="1"/>
  <c r="C315" i="1"/>
  <c r="C317" i="1" s="1"/>
  <c r="D317" i="1"/>
  <c r="C300" i="1"/>
  <c r="C302" i="1" s="1"/>
  <c r="D302" i="1"/>
  <c r="C363" i="1"/>
  <c r="C365" i="1" s="1"/>
  <c r="D365" i="1"/>
  <c r="C312" i="1"/>
  <c r="C314" i="1" s="1"/>
  <c r="D314" i="1"/>
  <c r="C333" i="1"/>
  <c r="C335" i="1" s="1"/>
  <c r="D335" i="1"/>
  <c r="C321" i="1"/>
  <c r="C323" i="1" s="1"/>
  <c r="D323" i="1"/>
  <c r="D347" i="1"/>
  <c r="D342" i="1"/>
  <c r="D344" i="1" s="1"/>
  <c r="C360" i="1"/>
  <c r="C362" i="1" s="1"/>
  <c r="D362" i="1"/>
  <c r="C357" i="1"/>
  <c r="C359" i="1" s="1"/>
  <c r="D359" i="1"/>
  <c r="C354" i="1"/>
  <c r="C356" i="1" s="1"/>
  <c r="D356" i="1"/>
  <c r="C351" i="1"/>
  <c r="C353" i="1" s="1"/>
  <c r="D353" i="1"/>
  <c r="C348" i="1"/>
  <c r="C350" i="1" s="1"/>
  <c r="D350" i="1"/>
  <c r="D311" i="1"/>
  <c r="D306" i="1"/>
  <c r="D308" i="1" s="1"/>
  <c r="C339" i="1"/>
  <c r="C341" i="1" s="1"/>
  <c r="D341" i="1"/>
  <c r="C336" i="1"/>
  <c r="C338" i="1" s="1"/>
  <c r="D338" i="1"/>
  <c r="C324" i="1"/>
  <c r="C326" i="1" s="1"/>
  <c r="D326" i="1"/>
  <c r="D290" i="1"/>
  <c r="D285" i="1"/>
  <c r="C297" i="1"/>
  <c r="C299" i="1" s="1"/>
  <c r="D299" i="1"/>
  <c r="C294" i="1"/>
  <c r="C296" i="1" s="1"/>
  <c r="D296" i="1"/>
  <c r="C291" i="1"/>
  <c r="C293" i="1" s="1"/>
  <c r="D293" i="1"/>
  <c r="D266" i="1"/>
  <c r="D261" i="1"/>
  <c r="D263" i="1" s="1"/>
  <c r="C279" i="1"/>
  <c r="C281" i="1" s="1"/>
  <c r="D281" i="1"/>
  <c r="C276" i="1"/>
  <c r="C278" i="1" s="1"/>
  <c r="D278" i="1"/>
  <c r="C273" i="1"/>
  <c r="C275" i="1" s="1"/>
  <c r="D275" i="1"/>
  <c r="C270" i="1"/>
  <c r="C272" i="1" s="1"/>
  <c r="D272" i="1"/>
  <c r="C267" i="1"/>
  <c r="C269" i="1" s="1"/>
  <c r="D269" i="1"/>
  <c r="D217" i="1"/>
  <c r="D212" i="1"/>
  <c r="D214" i="1" s="1"/>
  <c r="C252" i="1"/>
  <c r="C254" i="1" s="1"/>
  <c r="D254" i="1"/>
  <c r="C246" i="1"/>
  <c r="C248" i="1" s="1"/>
  <c r="D248" i="1"/>
  <c r="C243" i="1"/>
  <c r="C245" i="1" s="1"/>
  <c r="D245" i="1"/>
  <c r="C242" i="1"/>
  <c r="D200" i="1"/>
  <c r="D202" i="1" s="1"/>
  <c r="D205" i="1"/>
  <c r="C233" i="1"/>
  <c r="C235" i="1" s="1"/>
  <c r="D235" i="1"/>
  <c r="C91" i="1"/>
  <c r="C93" i="1" s="1"/>
  <c r="D93" i="1"/>
  <c r="C197" i="1"/>
  <c r="D199" i="1"/>
  <c r="C230" i="1"/>
  <c r="C232" i="1" s="1"/>
  <c r="D232" i="1"/>
  <c r="D182" i="1"/>
  <c r="D177" i="1"/>
  <c r="D179" i="1" s="1"/>
  <c r="C94" i="1"/>
  <c r="C96" i="1" s="1"/>
  <c r="D96" i="1"/>
  <c r="C132" i="1"/>
  <c r="D134" i="1"/>
  <c r="D128" i="1" s="1"/>
  <c r="D141" i="1"/>
  <c r="D143" i="1" s="1"/>
  <c r="C209" i="1"/>
  <c r="C211" i="1" s="1"/>
  <c r="D211" i="1"/>
  <c r="C224" i="1"/>
  <c r="C226" i="1" s="1"/>
  <c r="D226" i="1"/>
  <c r="C206" i="1"/>
  <c r="C208" i="1" s="1"/>
  <c r="D208" i="1"/>
  <c r="C236" i="1"/>
  <c r="C238" i="1" s="1"/>
  <c r="D238" i="1"/>
  <c r="C221" i="1"/>
  <c r="C223" i="1" s="1"/>
  <c r="D223" i="1"/>
  <c r="C189" i="1"/>
  <c r="C191" i="1" s="1"/>
  <c r="D191" i="1"/>
  <c r="C97" i="1"/>
  <c r="C99" i="1" s="1"/>
  <c r="D99" i="1"/>
  <c r="C78" i="1"/>
  <c r="C81" i="1"/>
  <c r="C239" i="1"/>
  <c r="C241" i="1" s="1"/>
  <c r="D241" i="1"/>
  <c r="C227" i="1"/>
  <c r="C229" i="1" s="1"/>
  <c r="D229" i="1"/>
  <c r="C218" i="1"/>
  <c r="C220" i="1" s="1"/>
  <c r="D220" i="1"/>
  <c r="D149" i="1"/>
  <c r="D144" i="1"/>
  <c r="D146" i="1" s="1"/>
  <c r="C174" i="1"/>
  <c r="C176" i="1" s="1"/>
  <c r="D176" i="1"/>
  <c r="C171" i="1"/>
  <c r="C173" i="1" s="1"/>
  <c r="D173" i="1"/>
  <c r="C168" i="1"/>
  <c r="C170" i="1" s="1"/>
  <c r="D170" i="1"/>
  <c r="C165" i="1"/>
  <c r="C167" i="1" s="1"/>
  <c r="D167" i="1"/>
  <c r="C162" i="1"/>
  <c r="C164" i="1" s="1"/>
  <c r="D164" i="1"/>
  <c r="C159" i="1"/>
  <c r="C161" i="1" s="1"/>
  <c r="D161" i="1"/>
  <c r="C156" i="1"/>
  <c r="C158" i="1" s="1"/>
  <c r="D158" i="1"/>
  <c r="C153" i="1"/>
  <c r="C155" i="1" s="1"/>
  <c r="D155" i="1"/>
  <c r="C150" i="1"/>
  <c r="C152" i="1" s="1"/>
  <c r="D152" i="1"/>
  <c r="C118" i="1"/>
  <c r="C120" i="1" s="1"/>
  <c r="D120" i="1"/>
  <c r="D20" i="1"/>
  <c r="C63" i="1"/>
  <c r="C65" i="1" s="1"/>
  <c r="D65" i="1"/>
  <c r="C57" i="1"/>
  <c r="C59" i="1" s="1"/>
  <c r="D59" i="1"/>
  <c r="C54" i="1"/>
  <c r="C56" i="1" s="1"/>
  <c r="D56" i="1"/>
  <c r="C51" i="1"/>
  <c r="C53" i="1" s="1"/>
  <c r="D53" i="1"/>
  <c r="C48" i="1"/>
  <c r="C50" i="1" s="1"/>
  <c r="D50" i="1"/>
  <c r="C45" i="1"/>
  <c r="C47" i="1" s="1"/>
  <c r="D47" i="1"/>
  <c r="C42" i="1"/>
  <c r="C44" i="1" s="1"/>
  <c r="D44" i="1"/>
  <c r="C39" i="1"/>
  <c r="C41" i="1" s="1"/>
  <c r="D41" i="1"/>
  <c r="C36" i="1"/>
  <c r="C38" i="1" s="1"/>
  <c r="D38" i="1"/>
  <c r="C33" i="1"/>
  <c r="C35" i="1" s="1"/>
  <c r="D35" i="1"/>
  <c r="C30" i="1"/>
  <c r="C32" i="1" s="1"/>
  <c r="D32" i="1"/>
  <c r="C27" i="1"/>
  <c r="C29" i="1" s="1"/>
  <c r="D29" i="1"/>
  <c r="C24" i="1"/>
  <c r="C26" i="1" s="1"/>
  <c r="D26" i="1"/>
  <c r="C21" i="1"/>
  <c r="C23" i="1" s="1"/>
  <c r="D23" i="1"/>
  <c r="D121" i="1"/>
  <c r="D123" i="1" s="1"/>
  <c r="C18" i="1"/>
  <c r="M598" i="1"/>
  <c r="M600" i="1" s="1"/>
  <c r="I598" i="1"/>
  <c r="I600" i="1" s="1"/>
  <c r="E598" i="1"/>
  <c r="E600" i="1" s="1"/>
  <c r="C394" i="1"/>
  <c r="C396" i="1" s="1"/>
  <c r="L598" i="1"/>
  <c r="L600" i="1" s="1"/>
  <c r="C309" i="1"/>
  <c r="C129" i="1"/>
  <c r="C180" i="1"/>
  <c r="C72" i="1"/>
  <c r="K598" i="1"/>
  <c r="K600" i="1" s="1"/>
  <c r="C147" i="1"/>
  <c r="C203" i="1"/>
  <c r="C541" i="1"/>
  <c r="C538" i="1" s="1"/>
  <c r="J598" i="1"/>
  <c r="J600" i="1" s="1"/>
  <c r="F598" i="1"/>
  <c r="F600" i="1" s="1"/>
  <c r="C373" i="1"/>
  <c r="C288" i="1"/>
  <c r="C215" i="1"/>
  <c r="C345" i="1"/>
  <c r="C264" i="1"/>
  <c r="C88" i="1"/>
  <c r="D196" i="1"/>
  <c r="D78" i="1"/>
  <c r="D85" i="1" s="1"/>
  <c r="D87" i="1" s="1"/>
  <c r="G598" i="1" l="1"/>
  <c r="G600" i="1" s="1"/>
  <c r="H598" i="1"/>
  <c r="H600" i="1" s="1"/>
  <c r="C85" i="1"/>
  <c r="C87" i="1" s="1"/>
  <c r="D69" i="1"/>
  <c r="D71" i="1" s="1"/>
  <c r="C540" i="1"/>
  <c r="C543" i="1"/>
  <c r="C399" i="1"/>
  <c r="C391" i="1"/>
  <c r="C393" i="1" s="1"/>
  <c r="D287" i="1"/>
  <c r="D388" i="1"/>
  <c r="D390" i="1" s="1"/>
  <c r="C370" i="1"/>
  <c r="C372" i="1" s="1"/>
  <c r="C375" i="1"/>
  <c r="C342" i="1"/>
  <c r="C344" i="1" s="1"/>
  <c r="C347" i="1"/>
  <c r="C306" i="1"/>
  <c r="C308" i="1" s="1"/>
  <c r="C311" i="1"/>
  <c r="C285" i="1"/>
  <c r="C287" i="1" s="1"/>
  <c r="C290" i="1"/>
  <c r="C261" i="1"/>
  <c r="C263" i="1" s="1"/>
  <c r="C266" i="1"/>
  <c r="C212" i="1"/>
  <c r="C214" i="1" s="1"/>
  <c r="C205" i="1"/>
  <c r="C200" i="1"/>
  <c r="C202" i="1" s="1"/>
  <c r="C177" i="1"/>
  <c r="C179" i="1" s="1"/>
  <c r="C134" i="1"/>
  <c r="C141" i="1"/>
  <c r="C143" i="1" s="1"/>
  <c r="C196" i="1"/>
  <c r="C199" i="1"/>
  <c r="C131" i="1"/>
  <c r="C128" i="1" s="1"/>
  <c r="C217" i="1"/>
  <c r="C182" i="1"/>
  <c r="C144" i="1"/>
  <c r="C146" i="1" s="1"/>
  <c r="D258" i="1"/>
  <c r="D260" i="1" s="1"/>
  <c r="C149" i="1"/>
  <c r="C121" i="1"/>
  <c r="C123" i="1" s="1"/>
  <c r="C90" i="1"/>
  <c r="C74" i="1"/>
  <c r="C15" i="1"/>
  <c r="C17" i="1" s="1"/>
  <c r="C20" i="1"/>
  <c r="C388" i="1" l="1"/>
  <c r="C390" i="1" s="1"/>
  <c r="C258" i="1"/>
  <c r="C260" i="1" s="1"/>
  <c r="C69" i="1"/>
  <c r="C71" i="1" s="1"/>
  <c r="D598" i="1"/>
  <c r="D600" i="1" s="1"/>
  <c r="C598" i="1" l="1"/>
  <c r="C600" i="1" s="1"/>
  <c r="N605" i="1" s="1"/>
  <c r="N608" i="1" s="1"/>
</calcChain>
</file>

<file path=xl/sharedStrings.xml><?xml version="1.0" encoding="utf-8"?>
<sst xmlns="http://schemas.openxmlformats.org/spreadsheetml/2006/main" count="343" uniqueCount="257">
  <si>
    <t>KOPĀ</t>
  </si>
  <si>
    <t>1. IESTĀŽU UZTURĒŠANA, PASĀKUMI</t>
  </si>
  <si>
    <t>Kopā</t>
  </si>
  <si>
    <t>t.sk.</t>
  </si>
  <si>
    <t>Izpildvara</t>
  </si>
  <si>
    <t>01.110</t>
  </si>
  <si>
    <t>Novada dome</t>
  </si>
  <si>
    <t>Deputāti, komisijas</t>
  </si>
  <si>
    <t>Penkules pagasta pārvalde</t>
  </si>
  <si>
    <t>Zebrenes pagasta pārvalde</t>
  </si>
  <si>
    <t>Krimūnu pagasta pārvalde</t>
  </si>
  <si>
    <t>Bērzes pagasta pārvalde</t>
  </si>
  <si>
    <t>Auru pagasta pārvalde</t>
  </si>
  <si>
    <t>Dobeles pagasta pārvalde</t>
  </si>
  <si>
    <t>Annenieku pagasta pārvalde</t>
  </si>
  <si>
    <t>Jaunbērzes pag.pārvalde</t>
  </si>
  <si>
    <t>Naudītes pagasta pārvalde</t>
  </si>
  <si>
    <t>Dzimtsarakstu nodaļa</t>
  </si>
  <si>
    <t>03.110</t>
  </si>
  <si>
    <t>Pašvaldības policija</t>
  </si>
  <si>
    <t>03.200</t>
  </si>
  <si>
    <t>Ugunsdrošības, ugunsdzēsēju un glābšanas dienesti</t>
  </si>
  <si>
    <t>03.312</t>
  </si>
  <si>
    <t>Bāriņtiesas</t>
  </si>
  <si>
    <t>Veselība</t>
  </si>
  <si>
    <t>08.100</t>
  </si>
  <si>
    <t xml:space="preserve">Sports </t>
  </si>
  <si>
    <t>Penkules Sporta centrs</t>
  </si>
  <si>
    <t>Sporta pasākumi</t>
  </si>
  <si>
    <t>08.210</t>
  </si>
  <si>
    <t>Bibliotēkas</t>
  </si>
  <si>
    <t>Centrālā bibliotēka</t>
  </si>
  <si>
    <t>Krimūnu bibliotēka</t>
  </si>
  <si>
    <t>Penkules bibliotēka</t>
  </si>
  <si>
    <t>Jaunbērzes bibliotēka</t>
  </si>
  <si>
    <t>Naudītes bibliotēka</t>
  </si>
  <si>
    <t>Bikstu bibliotēka</t>
  </si>
  <si>
    <t>Annenieku bibliotēka</t>
  </si>
  <si>
    <t>Zebrenes bibliotēka</t>
  </si>
  <si>
    <t>08.230</t>
  </si>
  <si>
    <t>Kultūras nami</t>
  </si>
  <si>
    <t>Bikstu kultūras nams</t>
  </si>
  <si>
    <t>Krimūnu tautas nams</t>
  </si>
  <si>
    <t>Dobeles pilsētas kultūras nams</t>
  </si>
  <si>
    <t>Amatu māja</t>
  </si>
  <si>
    <t>Jaunbērzes kultūras nams</t>
  </si>
  <si>
    <t>Penkules kultūras nams</t>
  </si>
  <si>
    <t>Kultūras pasākumi</t>
  </si>
  <si>
    <t>08.290</t>
  </si>
  <si>
    <t>Krimūnas</t>
  </si>
  <si>
    <t>08.220</t>
  </si>
  <si>
    <t>Novadpētniecības muzejs</t>
  </si>
  <si>
    <t>08.610</t>
  </si>
  <si>
    <t>Kultūras pārvalde</t>
  </si>
  <si>
    <t>Tūrisma informācijas centrs</t>
  </si>
  <si>
    <t>Izglītība</t>
  </si>
  <si>
    <t>09.110</t>
  </si>
  <si>
    <t>Dobeles pirmsskolas izglītības iestāde "Zvaniņš"</t>
  </si>
  <si>
    <t>Dobeles pirmsskolas izglītības iestāde "Jāņtārpiņš"</t>
  </si>
  <si>
    <t>Jaunbērzes pagasta pirmsskolas izglītības iestāde "Minku parks"</t>
  </si>
  <si>
    <t>Annenieku pirmsskolas izglītības iestāde "Riekstiņš"</t>
  </si>
  <si>
    <t>Auru pirmsskolas izglītības iestāde "Auriņš"</t>
  </si>
  <si>
    <t>09.210</t>
  </si>
  <si>
    <t>Dobeles Valsts ģimnāzija</t>
  </si>
  <si>
    <t>Dobeles 1.vidusskola</t>
  </si>
  <si>
    <t>Dobeles sākumskola</t>
  </si>
  <si>
    <t>Mežinieku pamatskola</t>
  </si>
  <si>
    <t>Annenieku pamatskola</t>
  </si>
  <si>
    <t>Gardenes pamatskola</t>
  </si>
  <si>
    <t>Penkules pamatskola</t>
  </si>
  <si>
    <t>Bikstu pamatskola</t>
  </si>
  <si>
    <t>09.510</t>
  </si>
  <si>
    <t>Dobeles Mūzikas skola</t>
  </si>
  <si>
    <t>Dobeles Mākslas skola</t>
  </si>
  <si>
    <t>Dobeles Sporta skola</t>
  </si>
  <si>
    <t>09.810</t>
  </si>
  <si>
    <t>Dobeles Jaunatnes iniciatīvu un veselības centrs</t>
  </si>
  <si>
    <t>Pārējie izglītības pasākumi</t>
  </si>
  <si>
    <t>Norēķini par citu pašvaldību izglītības iestāžu sniegtiem pakalpojumiem</t>
  </si>
  <si>
    <t>09.820</t>
  </si>
  <si>
    <t>Bērzupes speciālā internātskola</t>
  </si>
  <si>
    <t>Izglītības pārvalde</t>
  </si>
  <si>
    <t>Sociālā aizsardzība</t>
  </si>
  <si>
    <t>10.400</t>
  </si>
  <si>
    <t>ĢAC Lejasstrazdi</t>
  </si>
  <si>
    <t>Grupu dzīvokļi</t>
  </si>
  <si>
    <t>Aprūpes mājās birojs</t>
  </si>
  <si>
    <t>Dotācijas sabiedriskajām organizācijām</t>
  </si>
  <si>
    <t>Bērze</t>
  </si>
  <si>
    <t>Dobeles pagasts</t>
  </si>
  <si>
    <t>Kredītu pamatsummas nomaksa</t>
  </si>
  <si>
    <t>01.720</t>
  </si>
  <si>
    <t>Kredītu procentu nomaksa</t>
  </si>
  <si>
    <t>10.910</t>
  </si>
  <si>
    <t>01.890</t>
  </si>
  <si>
    <t>Izdevumi neparedzētiem gadījumiem</t>
  </si>
  <si>
    <t>Biksti</t>
  </si>
  <si>
    <t>Dobeles pag.</t>
  </si>
  <si>
    <t>05.200</t>
  </si>
  <si>
    <t>Notekūdeņu apsaimniekošana</t>
  </si>
  <si>
    <t>Penkule</t>
  </si>
  <si>
    <t>Annenieki</t>
  </si>
  <si>
    <t>Jaunbērze</t>
  </si>
  <si>
    <t>06.200</t>
  </si>
  <si>
    <t>Teritoriju attīstība</t>
  </si>
  <si>
    <t>06.300</t>
  </si>
  <si>
    <t>Ūdensapgāde</t>
  </si>
  <si>
    <t>06.400</t>
  </si>
  <si>
    <t>Ielu apgaismošana</t>
  </si>
  <si>
    <t>Naudīte</t>
  </si>
  <si>
    <t>06.600</t>
  </si>
  <si>
    <t>Pārējā citur neklasificētā pašvaldību teritoriju un mājokļu apsaimniekošana</t>
  </si>
  <si>
    <t>Atlikums uz gada beigām</t>
  </si>
  <si>
    <t>Atlīdzība  1000</t>
  </si>
  <si>
    <t>Atalgojums  1100</t>
  </si>
  <si>
    <t>Soc.no-doklis  1200</t>
  </si>
  <si>
    <t>Preces, pa-kalpojumi  2000</t>
  </si>
  <si>
    <t>Dotācijas  3000</t>
  </si>
  <si>
    <t>Pamatlī-dzekļi  5000</t>
  </si>
  <si>
    <t>01.000</t>
  </si>
  <si>
    <t>Kopā:</t>
  </si>
  <si>
    <t>03.000</t>
  </si>
  <si>
    <t>04.730</t>
  </si>
  <si>
    <t>04.510</t>
  </si>
  <si>
    <t>04.000</t>
  </si>
  <si>
    <t>05.000</t>
  </si>
  <si>
    <t>06.000</t>
  </si>
  <si>
    <t>07.210</t>
  </si>
  <si>
    <t>10.700</t>
  </si>
  <si>
    <t>10.920</t>
  </si>
  <si>
    <t>08.000</t>
  </si>
  <si>
    <t>10.000</t>
  </si>
  <si>
    <t>Auri</t>
  </si>
  <si>
    <t>Zebrene</t>
  </si>
  <si>
    <t>Jaunbērzes pagasta pārvalde</t>
  </si>
  <si>
    <t>Sociālais dienests</t>
  </si>
  <si>
    <t>04.212</t>
  </si>
  <si>
    <t>Aizstrautnieku bibliotēka</t>
  </si>
  <si>
    <t>Lejasstrazdu bibliotēka</t>
  </si>
  <si>
    <t>Škibes bibliotēka</t>
  </si>
  <si>
    <t>Pilsētas noformēšana svētkos</t>
  </si>
  <si>
    <t>Māju pagalmu uzturēšana</t>
  </si>
  <si>
    <t>Sabiedriskās tualetes uzturēšana</t>
  </si>
  <si>
    <t>Kanalizācijas un ūdensvadu remonts un uzturēšana</t>
  </si>
  <si>
    <t>Elektromontāžas darbi</t>
  </si>
  <si>
    <t>Ielu apgaismojuma tīklu uzturēšana</t>
  </si>
  <si>
    <t>Elektroenerģija ielu apgaismojumam</t>
  </si>
  <si>
    <t>Gāzes apkures katlu apkalpošana</t>
  </si>
  <si>
    <t>Novada labiekārtošanas darbi</t>
  </si>
  <si>
    <t>Teritoriju kopšana</t>
  </si>
  <si>
    <t>Zaļumsaimniecība</t>
  </si>
  <si>
    <t>Klaiņojošu dzīvnieku apsaimniekošana</t>
  </si>
  <si>
    <t>Kapu saimniecība</t>
  </si>
  <si>
    <t>Sociālo pakalpojumu centrs</t>
  </si>
  <si>
    <t>Pieaugušo izglītības un uzņēmējdarbības atbalsta centrs</t>
  </si>
  <si>
    <t>Lietus kanalizācijas ierīkošanas darbi</t>
  </si>
  <si>
    <t>Speciālā pirmsskolas izglītības iestāde "Valodiņa"</t>
  </si>
  <si>
    <t>Nekustamā īpašuma apsaimniekošana</t>
  </si>
  <si>
    <t>04.430</t>
  </si>
  <si>
    <t>Būvvalde</t>
  </si>
  <si>
    <t>04.122</t>
  </si>
  <si>
    <t>Bezdarbnieki sabiedriskos darbos</t>
  </si>
  <si>
    <t>SPC projekts bērnu rehabilitācijai</t>
  </si>
  <si>
    <t>Sports pagastos</t>
  </si>
  <si>
    <t>Amatiermākslas kolektīvi</t>
  </si>
  <si>
    <t>PIUAC projekti NVA</t>
  </si>
  <si>
    <t>Bērnu rotaļu laukumu  uzturēšana</t>
  </si>
  <si>
    <t>Komunālā nodaļa</t>
  </si>
  <si>
    <t>Attīstības plānošanas nodaļa</t>
  </si>
  <si>
    <t>Brīvības iela 7</t>
  </si>
  <si>
    <t>Projekts -rehabilitācija dzīvesvietā</t>
  </si>
  <si>
    <t>8000/9000</t>
  </si>
  <si>
    <t>Pārējā citur neklasificētā kultūra</t>
  </si>
  <si>
    <t>2.pielikums</t>
  </si>
  <si>
    <t>"Dobeles novada pašvaldības</t>
  </si>
  <si>
    <t xml:space="preserve">Dobeles pirmsskolas izglītības iestāde "Spodrītis" </t>
  </si>
  <si>
    <t>Bikstu pagasta pārvalde</t>
  </si>
  <si>
    <t xml:space="preserve"> Dobeles sporta centrs</t>
  </si>
  <si>
    <t xml:space="preserve"> savstarpējie norēķini par uzturēšanos soc.iestādēs</t>
  </si>
  <si>
    <t>Invalīdu asistenti</t>
  </si>
  <si>
    <t>Dobeles Amatniecības un vispārizglītojošā vidusskola</t>
  </si>
  <si>
    <t>Ieguldījumi SIA "Dobeles un apkārtnes slimnīca" pamatkapitālā</t>
  </si>
  <si>
    <t>Lejasstrazdu sākumskola</t>
  </si>
  <si>
    <t>Pabalsti svētku gadījumos, pabalsts aizgādņiem</t>
  </si>
  <si>
    <t>Latvijas Jaunatnes Olimpiāde</t>
  </si>
  <si>
    <t>SPC projekts pieaugušo rehabilitācijai</t>
  </si>
  <si>
    <t>04.510.</t>
  </si>
  <si>
    <t>Spodrības ielas rekonstrukcija Dobelē</t>
  </si>
  <si>
    <t>Projekts"Atver sirdi Zemgalē"</t>
  </si>
  <si>
    <t>Projekts"Veselības veicināšanna, slimību profilakse"</t>
  </si>
  <si>
    <t>Projekts"Pļavas iela 3"</t>
  </si>
  <si>
    <t>Projekts"Lifta izbūve Uzvaras 50"</t>
  </si>
  <si>
    <t>Projekts"Atelpas brīdis"</t>
  </si>
  <si>
    <t>01.111</t>
  </si>
  <si>
    <t>Sociālas palīdzības pabalsti</t>
  </si>
  <si>
    <t>Dobeles sākumskolas pārbūve</t>
  </si>
  <si>
    <t>Projekts"Karjeras atbalsts izglītības iestādēs"</t>
  </si>
  <si>
    <t>Projekts "Individuālo kompetenču atbalsts"</t>
  </si>
  <si>
    <t>Projekts "Atbalsts priekšlaicīgai māc. pārtraukšanas samaz.</t>
  </si>
  <si>
    <t>Kaķenieku kultūras un sporta centrs</t>
  </si>
  <si>
    <t>Projekts "Kapellas  izbūve"</t>
  </si>
  <si>
    <t>Pilsdrupu konservācijas darbi</t>
  </si>
  <si>
    <t>Atkritumu apsaimniekošana</t>
  </si>
  <si>
    <t>Lielgabarīta un dalīto atkritumu apsaimniekošana</t>
  </si>
  <si>
    <t>05.100</t>
  </si>
  <si>
    <t>Finansēšana</t>
  </si>
  <si>
    <t>J.Kalniņa</t>
  </si>
  <si>
    <t xml:space="preserve">Finanšu un grāmatvedības nodaļas vadītāja </t>
  </si>
  <si>
    <t>Krimūnu pirmskolas izglītības iestāde "Ābolītis"</t>
  </si>
  <si>
    <t>Izdevumi brīvprātīgo iniciatīvu izpildei</t>
  </si>
  <si>
    <t>Meliorācijas sistēmu atjaunošana</t>
  </si>
  <si>
    <t>Ārējās kanalizācijas pārbūve Apguldē</t>
  </si>
  <si>
    <t>Dienesta viesnīcas uzturēšana</t>
  </si>
  <si>
    <t>Uzvaras ielas rekonstrukcija</t>
  </si>
  <si>
    <t>DVĢ  DZC aprīkojuma iegāde</t>
  </si>
  <si>
    <t>Dienesta viesnīcas aprīkojums</t>
  </si>
  <si>
    <t>Projekts"Gaurata ezera salas likvidācija"</t>
  </si>
  <si>
    <t>DAVV projekts 8.5.1.0/16/J/001</t>
  </si>
  <si>
    <t>Bērzupes ERASMUS projekts</t>
  </si>
  <si>
    <t>09.821</t>
  </si>
  <si>
    <t>PIUAC ENI-LLB projekts</t>
  </si>
  <si>
    <t>\</t>
  </si>
  <si>
    <t>Vēlēšanu komisija</t>
  </si>
  <si>
    <t>Brīvdabas estrāde</t>
  </si>
  <si>
    <t>Dobeles pilsētas stadiona rekon.</t>
  </si>
  <si>
    <t>Mūzikas skolas aprīkojums</t>
  </si>
  <si>
    <t>Līdzfinansējums centralizētās kanalizācijas pieslēgumu ierīkošanai</t>
  </si>
  <si>
    <t>Ielu rekonstrukcija</t>
  </si>
  <si>
    <t>Tiltu rekonstrukcija</t>
  </si>
  <si>
    <t>Novada teritorijas attīstība un uzturēšana</t>
  </si>
  <si>
    <t>Procenti  4000</t>
  </si>
  <si>
    <t>Pabalsti  6000</t>
  </si>
  <si>
    <t>Transferti  7000</t>
  </si>
  <si>
    <t>Erasmus Bērzupe 2019-1-RO01-KA229-063115-3</t>
  </si>
  <si>
    <t>Koordinācijas centra ierīkošana LAT-LIT</t>
  </si>
  <si>
    <t>Skolas ielas pārbūve</t>
  </si>
  <si>
    <t>Ceļu ikdienas uzturēšana</t>
  </si>
  <si>
    <t>Dainu ielas pārbūve</t>
  </si>
  <si>
    <t>LEADER projekti</t>
  </si>
  <si>
    <t>DOBELES NOVADA PAŠVALDĪBAS 2020.GADA PAMATBUDŽETA IZDEVUMI</t>
  </si>
  <si>
    <t>Dobeles kultūras nama  aprīkojums</t>
  </si>
  <si>
    <t>Kapellas uzturēšana</t>
  </si>
  <si>
    <t>PIUAC MED-CRAFT projekts</t>
  </si>
  <si>
    <t>PIUAC Tour de craft projekts</t>
  </si>
  <si>
    <t>Bērzupes ERASMUS projekts-stratēģiskās skolu apmaiņas partnerības</t>
  </si>
  <si>
    <t>Dobeles sākumskolas Erasmus projekts</t>
  </si>
  <si>
    <t>Starpskolu strarēģiskā partnerība ERASMUS+Izglītības pārvalde</t>
  </si>
  <si>
    <t>Latvijas skolu jaunatnes dziesmu un deju svētki</t>
  </si>
  <si>
    <t>1.vskErasmus+Water for life projekts</t>
  </si>
  <si>
    <t>DI Dobeles novada projekts</t>
  </si>
  <si>
    <t>Ieguldījumi SIA  "Dobeles ūdens" pamatkapitālā</t>
  </si>
  <si>
    <t>budžets 2020.gadam."</t>
  </si>
  <si>
    <t>Izglītības pasākumi-Skolas soma</t>
  </si>
  <si>
    <t>Profesionāla siciālā darba attīstība pašvaldības ESF projekts</t>
  </si>
  <si>
    <t>Dobeles novada domes 30.01.2020</t>
  </si>
  <si>
    <t>saistošajiem noteikumiem Nr.3</t>
  </si>
  <si>
    <t>(ar grozījumiem 24.09.2020. Nr.___/12 )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</si>
</sst>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6" x14ac:knownFonts="1">
    <font>
      <sz val="10"/>
      <name val="Arial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name val="Times New Roman"/>
      <family val="1"/>
      <charset val="186"/>
    </font>
    <font>
      <sz val="11"/>
      <name val="Times New Roman Baltic"/>
      <family val="1"/>
      <charset val="186"/>
    </font>
    <font>
      <i/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b/>
      <sz val="10"/>
      <color indexed="8"/>
      <name val="Times New Roman"/>
      <family val="1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sz val="11"/>
      <name val="Times New Roman Baltic"/>
      <charset val="186"/>
    </font>
    <font>
      <i/>
      <sz val="10"/>
      <color indexed="8"/>
      <name val="Times New Roman"/>
      <family val="1"/>
      <charset val="186"/>
    </font>
    <font>
      <i/>
      <sz val="8"/>
      <name val="Times New Roman"/>
      <family val="1"/>
      <charset val="186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5" fillId="0" borderId="0" xfId="0" applyFont="1" applyBorder="1" applyAlignment="1">
      <alignment horizontal="center" vertical="justify"/>
    </xf>
    <xf numFmtId="0" fontId="5" fillId="0" borderId="0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/>
    <xf numFmtId="0" fontId="3" fillId="0" borderId="0" xfId="0" applyFont="1" applyBorder="1" applyAlignment="1">
      <alignment horizontal="left" vertical="center" wrapText="1"/>
    </xf>
    <xf numFmtId="0" fontId="3" fillId="0" borderId="0" xfId="0" applyFont="1" applyFill="1" applyBorder="1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 applyFill="1"/>
    <xf numFmtId="0" fontId="5" fillId="0" borderId="2" xfId="0" applyFont="1" applyBorder="1"/>
    <xf numFmtId="0" fontId="5" fillId="0" borderId="1" xfId="0" applyFont="1" applyBorder="1" applyAlignment="1">
      <alignment horizontal="center" vertical="justify"/>
    </xf>
    <xf numFmtId="0" fontId="5" fillId="0" borderId="1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justify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/>
    <xf numFmtId="0" fontId="5" fillId="0" borderId="1" xfId="0" applyFont="1" applyBorder="1"/>
    <xf numFmtId="0" fontId="5" fillId="0" borderId="6" xfId="0" applyFont="1" applyBorder="1"/>
    <xf numFmtId="0" fontId="5" fillId="0" borderId="4" xfId="0" applyFont="1" applyBorder="1" applyAlignment="1">
      <alignment wrapText="1"/>
    </xf>
    <xf numFmtId="0" fontId="7" fillId="4" borderId="1" xfId="0" applyFont="1" applyFill="1" applyBorder="1"/>
    <xf numFmtId="0" fontId="7" fillId="4" borderId="4" xfId="0" applyFont="1" applyFill="1" applyBorder="1"/>
    <xf numFmtId="0" fontId="8" fillId="0" borderId="1" xfId="0" applyFont="1" applyBorder="1" applyAlignment="1">
      <alignment horizontal="left" wrapText="1"/>
    </xf>
    <xf numFmtId="0" fontId="8" fillId="0" borderId="1" xfId="0" applyFont="1" applyFill="1" applyBorder="1" applyAlignment="1">
      <alignment horizontal="left" wrapText="1"/>
    </xf>
    <xf numFmtId="0" fontId="3" fillId="0" borderId="1" xfId="0" applyFont="1" applyBorder="1"/>
    <xf numFmtId="0" fontId="3" fillId="0" borderId="7" xfId="0" applyFont="1" applyFill="1" applyBorder="1"/>
    <xf numFmtId="0" fontId="3" fillId="0" borderId="1" xfId="0" applyFont="1" applyFill="1" applyBorder="1"/>
    <xf numFmtId="0" fontId="3" fillId="0" borderId="7" xfId="0" applyFont="1" applyBorder="1"/>
    <xf numFmtId="0" fontId="3" fillId="3" borderId="1" xfId="0" applyFont="1" applyFill="1" applyBorder="1"/>
    <xf numFmtId="0" fontId="9" fillId="0" borderId="1" xfId="0" applyFont="1" applyBorder="1" applyAlignment="1">
      <alignment horizontal="left" wrapText="1"/>
    </xf>
    <xf numFmtId="0" fontId="9" fillId="0" borderId="1" xfId="0" applyFont="1" applyFill="1" applyBorder="1" applyAlignment="1">
      <alignment horizontal="left" wrapText="1"/>
    </xf>
    <xf numFmtId="0" fontId="7" fillId="0" borderId="1" xfId="0" applyFont="1" applyBorder="1"/>
    <xf numFmtId="0" fontId="9" fillId="4" borderId="1" xfId="0" applyFont="1" applyFill="1" applyBorder="1" applyAlignment="1">
      <alignment horizontal="left" wrapText="1"/>
    </xf>
    <xf numFmtId="0" fontId="7" fillId="0" borderId="7" xfId="0" applyFont="1" applyBorder="1"/>
    <xf numFmtId="0" fontId="7" fillId="0" borderId="1" xfId="0" applyFont="1" applyFill="1" applyBorder="1"/>
    <xf numFmtId="49" fontId="9" fillId="0" borderId="1" xfId="0" applyNumberFormat="1" applyFont="1" applyFill="1" applyBorder="1" applyAlignment="1">
      <alignment horizontal="left" wrapText="1"/>
    </xf>
    <xf numFmtId="0" fontId="3" fillId="0" borderId="1" xfId="0" applyNumberFormat="1" applyFont="1" applyFill="1" applyBorder="1"/>
    <xf numFmtId="1" fontId="3" fillId="0" borderId="1" xfId="0" applyNumberFormat="1" applyFont="1" applyFill="1" applyBorder="1"/>
    <xf numFmtId="2" fontId="7" fillId="0" borderId="1" xfId="0" applyNumberFormat="1" applyFont="1" applyFill="1" applyBorder="1"/>
    <xf numFmtId="49" fontId="3" fillId="0" borderId="0" xfId="0" applyNumberFormat="1" applyFont="1" applyFill="1"/>
    <xf numFmtId="0" fontId="7" fillId="4" borderId="1" xfId="0" applyNumberFormat="1" applyFont="1" applyFill="1" applyBorder="1" applyAlignment="1">
      <alignment horizontal="center"/>
    </xf>
    <xf numFmtId="0" fontId="8" fillId="0" borderId="1" xfId="0" applyFont="1" applyFill="1" applyBorder="1" applyAlignment="1">
      <alignment wrapText="1"/>
    </xf>
    <xf numFmtId="0" fontId="7" fillId="4" borderId="1" xfId="0" quotePrefix="1" applyFont="1" applyFill="1" applyBorder="1"/>
    <xf numFmtId="0" fontId="7" fillId="0" borderId="1" xfId="0" quotePrefix="1" applyFont="1" applyFill="1" applyBorder="1"/>
    <xf numFmtId="0" fontId="3" fillId="0" borderId="1" xfId="0" quotePrefix="1" applyFont="1" applyFill="1" applyBorder="1"/>
    <xf numFmtId="0" fontId="3" fillId="0" borderId="1" xfId="0" quotePrefix="1" applyFont="1" applyBorder="1"/>
    <xf numFmtId="0" fontId="3" fillId="0" borderId="1" xfId="0" applyFont="1" applyBorder="1" applyAlignment="1">
      <alignment horizontal="justify" vertical="justify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7" fillId="4" borderId="1" xfId="0" applyFont="1" applyFill="1" applyBorder="1" applyAlignment="1">
      <alignment horizontal="right"/>
    </xf>
    <xf numFmtId="0" fontId="7" fillId="0" borderId="1" xfId="0" applyFont="1" applyFill="1" applyBorder="1" applyAlignment="1">
      <alignment horizontal="right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 wrapText="1"/>
    </xf>
    <xf numFmtId="0" fontId="10" fillId="3" borderId="0" xfId="0" applyFont="1" applyFill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right"/>
    </xf>
    <xf numFmtId="0" fontId="8" fillId="0" borderId="5" xfId="0" applyFont="1" applyBorder="1" applyAlignment="1">
      <alignment horizontal="left" wrapText="1"/>
    </xf>
    <xf numFmtId="49" fontId="8" fillId="0" borderId="5" xfId="0" applyNumberFormat="1" applyFont="1" applyBorder="1" applyAlignment="1">
      <alignment horizontal="left" wrapText="1"/>
    </xf>
    <xf numFmtId="0" fontId="8" fillId="0" borderId="9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left" wrapText="1"/>
    </xf>
    <xf numFmtId="164" fontId="8" fillId="0" borderId="0" xfId="0" applyNumberFormat="1" applyFont="1" applyFill="1" applyBorder="1" applyAlignment="1">
      <alignment horizontal="left" wrapText="1"/>
    </xf>
    <xf numFmtId="0" fontId="7" fillId="2" borderId="1" xfId="0" applyFont="1" applyFill="1" applyBorder="1"/>
    <xf numFmtId="0" fontId="7" fillId="0" borderId="4" xfId="0" applyFont="1" applyFill="1" applyBorder="1"/>
    <xf numFmtId="0" fontId="7" fillId="0" borderId="0" xfId="0" applyFont="1" applyBorder="1"/>
    <xf numFmtId="0" fontId="7" fillId="0" borderId="2" xfId="0" applyFont="1" applyFill="1" applyBorder="1" applyAlignment="1">
      <alignment wrapText="1"/>
    </xf>
    <xf numFmtId="0" fontId="11" fillId="0" borderId="0" xfId="0" applyFont="1" applyBorder="1"/>
    <xf numFmtId="0" fontId="3" fillId="0" borderId="8" xfId="0" applyFont="1" applyBorder="1"/>
    <xf numFmtId="0" fontId="12" fillId="0" borderId="0" xfId="0" applyFont="1" applyBorder="1"/>
    <xf numFmtId="49" fontId="9" fillId="4" borderId="1" xfId="0" applyNumberFormat="1" applyFont="1" applyFill="1" applyBorder="1" applyAlignment="1">
      <alignment horizontal="left" wrapText="1"/>
    </xf>
    <xf numFmtId="0" fontId="8" fillId="3" borderId="1" xfId="0" applyFont="1" applyFill="1" applyBorder="1" applyAlignment="1">
      <alignment horizontal="left" wrapText="1"/>
    </xf>
    <xf numFmtId="0" fontId="3" fillId="3" borderId="7" xfId="0" applyFont="1" applyFill="1" applyBorder="1"/>
    <xf numFmtId="0" fontId="7" fillId="3" borderId="1" xfId="0" quotePrefix="1" applyFont="1" applyFill="1" applyBorder="1"/>
    <xf numFmtId="0" fontId="7" fillId="3" borderId="1" xfId="0" applyFont="1" applyFill="1" applyBorder="1"/>
    <xf numFmtId="49" fontId="8" fillId="3" borderId="5" xfId="0" applyNumberFormat="1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 wrapText="1"/>
    </xf>
    <xf numFmtId="0" fontId="7" fillId="2" borderId="4" xfId="0" applyFont="1" applyFill="1" applyBorder="1"/>
    <xf numFmtId="0" fontId="7" fillId="3" borderId="0" xfId="0" applyFont="1" applyFill="1" applyBorder="1"/>
    <xf numFmtId="0" fontId="9" fillId="4" borderId="5" xfId="0" applyFont="1" applyFill="1" applyBorder="1" applyAlignment="1">
      <alignment horizontal="left" wrapText="1"/>
    </xf>
    <xf numFmtId="0" fontId="4" fillId="3" borderId="0" xfId="0" applyFont="1" applyFill="1" applyAlignment="1">
      <alignment horizontal="right"/>
    </xf>
    <xf numFmtId="0" fontId="9" fillId="3" borderId="1" xfId="0" applyFont="1" applyFill="1" applyBorder="1" applyAlignment="1">
      <alignment horizontal="left" wrapText="1"/>
    </xf>
    <xf numFmtId="0" fontId="7" fillId="3" borderId="1" xfId="0" applyNumberFormat="1" applyFont="1" applyFill="1" applyBorder="1" applyAlignment="1">
      <alignment horizontal="center"/>
    </xf>
    <xf numFmtId="0" fontId="11" fillId="3" borderId="1" xfId="0" applyFont="1" applyFill="1" applyBorder="1" applyAlignment="1">
      <alignment horizontal="right" vertical="center" wrapText="1"/>
    </xf>
    <xf numFmtId="49" fontId="7" fillId="4" borderId="1" xfId="0" applyNumberFormat="1" applyFont="1" applyFill="1" applyBorder="1" applyAlignment="1">
      <alignment horizontal="center"/>
    </xf>
    <xf numFmtId="0" fontId="13" fillId="3" borderId="0" xfId="0" applyFont="1" applyFill="1" applyAlignment="1">
      <alignment horizontal="right"/>
    </xf>
    <xf numFmtId="0" fontId="5" fillId="0" borderId="2" xfId="0" applyFont="1" applyBorder="1" applyAlignment="1">
      <alignment horizontal="center"/>
    </xf>
    <xf numFmtId="0" fontId="8" fillId="5" borderId="1" xfId="0" applyFont="1" applyFill="1" applyBorder="1" applyAlignment="1">
      <alignment horizontal="left" wrapText="1"/>
    </xf>
    <xf numFmtId="0" fontId="3" fillId="5" borderId="1" xfId="0" applyFont="1" applyFill="1" applyBorder="1"/>
    <xf numFmtId="0" fontId="9" fillId="5" borderId="1" xfId="0" applyFont="1" applyFill="1" applyBorder="1" applyAlignment="1">
      <alignment horizontal="left" wrapText="1"/>
    </xf>
    <xf numFmtId="0" fontId="7" fillId="5" borderId="1" xfId="0" applyFont="1" applyFill="1" applyBorder="1"/>
    <xf numFmtId="49" fontId="7" fillId="5" borderId="1" xfId="0" applyNumberFormat="1" applyFont="1" applyFill="1" applyBorder="1" applyAlignment="1">
      <alignment horizontal="center"/>
    </xf>
    <xf numFmtId="0" fontId="8" fillId="5" borderId="0" xfId="0" applyFont="1" applyFill="1" applyBorder="1" applyAlignment="1">
      <alignment horizontal="left" wrapText="1"/>
    </xf>
    <xf numFmtId="0" fontId="14" fillId="5" borderId="1" xfId="0" applyFont="1" applyFill="1" applyBorder="1" applyAlignment="1">
      <alignment horizontal="left" wrapText="1"/>
    </xf>
    <xf numFmtId="0" fontId="5" fillId="5" borderId="1" xfId="0" applyFont="1" applyFill="1" applyBorder="1"/>
    <xf numFmtId="0" fontId="5" fillId="5" borderId="7" xfId="0" applyFont="1" applyFill="1" applyBorder="1"/>
    <xf numFmtId="49" fontId="3" fillId="0" borderId="0" xfId="0" applyNumberFormat="1" applyFont="1"/>
    <xf numFmtId="0" fontId="3" fillId="3" borderId="1" xfId="0" applyNumberFormat="1" applyFont="1" applyFill="1" applyBorder="1" applyAlignment="1">
      <alignment horizontal="center"/>
    </xf>
    <xf numFmtId="0" fontId="3" fillId="3" borderId="0" xfId="0" applyFont="1" applyFill="1"/>
    <xf numFmtId="0" fontId="15" fillId="3" borderId="0" xfId="0" applyFont="1" applyFill="1" applyAlignment="1">
      <alignment horizontal="right"/>
    </xf>
    <xf numFmtId="0" fontId="11" fillId="0" borderId="0" xfId="0" applyFont="1" applyFill="1"/>
    <xf numFmtId="0" fontId="5" fillId="0" borderId="1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revisionHeaders" Target="revisions/revisionHeaders.xml"/><Relationship Id="rId4" Type="http://schemas.openxmlformats.org/officeDocument/2006/relationships/externalLink" Target="externalLinks/externalLink1.xml"/><Relationship Id="rId9" Type="http://schemas.openxmlformats.org/officeDocument/2006/relationships/usernames" Target="revisions/userNam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ceR/AppData/Local/Microsoft/Windows/Temporary%20Internet%20Files/Content.IE5/X7PNP7JA/1.pielikums_Pamatbudzeta_ienemumi%20_09_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21">
          <cell r="G121">
            <v>33426705</v>
          </cell>
        </row>
      </sheetData>
      <sheetData sheetId="1"/>
      <sheetData sheetId="2"/>
    </sheetDataSet>
  </externalBook>
</externalLink>
</file>

<file path=xl/revisions/_rels/revisionHeaders.xml.rels><?xml version="1.0" encoding="UTF-8" standalone="yes"?>
<Relationships xmlns="http://schemas.openxmlformats.org/package/2006/relationships"><Relationship Id="rId1806" Type="http://schemas.openxmlformats.org/officeDocument/2006/relationships/revisionLog" Target="revisionLog1806.xml"/><Relationship Id="rId1827" Type="http://schemas.openxmlformats.org/officeDocument/2006/relationships/revisionLog" Target="revisionLog1827.xml"/><Relationship Id="rId1792" Type="http://schemas.openxmlformats.org/officeDocument/2006/relationships/revisionLog" Target="revisionLog1792.xml"/><Relationship Id="rId1771" Type="http://schemas.openxmlformats.org/officeDocument/2006/relationships/revisionLog" Target="revisionLog1771.xml"/><Relationship Id="rId1750" Type="http://schemas.openxmlformats.org/officeDocument/2006/relationships/revisionLog" Target="revisionLog1750.xml"/><Relationship Id="rId1776" Type="http://schemas.openxmlformats.org/officeDocument/2006/relationships/revisionLog" Target="revisionLog1776.xml"/><Relationship Id="rId1797" Type="http://schemas.openxmlformats.org/officeDocument/2006/relationships/revisionLog" Target="revisionLog1797.xml"/><Relationship Id="rId1869" Type="http://schemas.openxmlformats.org/officeDocument/2006/relationships/revisionLog" Target="revisionLog1869.xml"/><Relationship Id="rId1848" Type="http://schemas.openxmlformats.org/officeDocument/2006/relationships/revisionLog" Target="revisionLog1848.xml"/><Relationship Id="rId1699" Type="http://schemas.openxmlformats.org/officeDocument/2006/relationships/revisionLog" Target="revisionLog1699.xml"/><Relationship Id="rId1864" Type="http://schemas.openxmlformats.org/officeDocument/2006/relationships/revisionLog" Target="revisionLog1864.xml"/><Relationship Id="rId1822" Type="http://schemas.openxmlformats.org/officeDocument/2006/relationships/revisionLog" Target="revisionLog1822.xml"/><Relationship Id="rId1843" Type="http://schemas.openxmlformats.org/officeDocument/2006/relationships/revisionLog" Target="revisionLog1843.xml"/><Relationship Id="rId1801" Type="http://schemas.openxmlformats.org/officeDocument/2006/relationships/revisionLog" Target="revisionLog1801.xml"/><Relationship Id="rId1703" Type="http://schemas.openxmlformats.org/officeDocument/2006/relationships/revisionLog" Target="revisionLog1703.xml"/><Relationship Id="rId1729" Type="http://schemas.openxmlformats.org/officeDocument/2006/relationships/revisionLog" Target="revisionLog1729.xml"/><Relationship Id="rId1708" Type="http://schemas.openxmlformats.org/officeDocument/2006/relationships/revisionLog" Target="revisionLog1708.xml"/><Relationship Id="rId1724" Type="http://schemas.openxmlformats.org/officeDocument/2006/relationships/revisionLog" Target="revisionLog1724.xml"/><Relationship Id="rId1761" Type="http://schemas.openxmlformats.org/officeDocument/2006/relationships/revisionLog" Target="revisionLog1761.xml"/><Relationship Id="rId1740" Type="http://schemas.openxmlformats.org/officeDocument/2006/relationships/revisionLog" Target="revisionLog1740.xml"/><Relationship Id="rId1817" Type="http://schemas.openxmlformats.org/officeDocument/2006/relationships/revisionLog" Target="revisionLog1817.xml"/><Relationship Id="rId1782" Type="http://schemas.openxmlformats.org/officeDocument/2006/relationships/revisionLog" Target="revisionLog1782.xml"/><Relationship Id="rId1766" Type="http://schemas.openxmlformats.org/officeDocument/2006/relationships/revisionLog" Target="revisionLog1766.xml"/><Relationship Id="rId1787" Type="http://schemas.openxmlformats.org/officeDocument/2006/relationships/revisionLog" Target="revisionLog1787.xml"/><Relationship Id="rId1745" Type="http://schemas.openxmlformats.org/officeDocument/2006/relationships/revisionLog" Target="revisionLog1745.xml"/><Relationship Id="rId1859" Type="http://schemas.openxmlformats.org/officeDocument/2006/relationships/revisionLog" Target="revisionLog1859.xml"/><Relationship Id="rId1838" Type="http://schemas.openxmlformats.org/officeDocument/2006/relationships/revisionLog" Target="revisionLog1838.xml"/><Relationship Id="rId1833" Type="http://schemas.openxmlformats.org/officeDocument/2006/relationships/revisionLog" Target="revisionLog1833.xml"/><Relationship Id="rId1812" Type="http://schemas.openxmlformats.org/officeDocument/2006/relationships/revisionLog" Target="revisionLog1812.xml"/><Relationship Id="rId1854" Type="http://schemas.openxmlformats.org/officeDocument/2006/relationships/revisionLog" Target="revisionLog1854.xml"/><Relationship Id="rId1870" Type="http://schemas.openxmlformats.org/officeDocument/2006/relationships/revisionLog" Target="revisionLog1870.xml"/><Relationship Id="rId1714" Type="http://schemas.openxmlformats.org/officeDocument/2006/relationships/revisionLog" Target="revisionLog1714.xml"/><Relationship Id="rId1719" Type="http://schemas.openxmlformats.org/officeDocument/2006/relationships/revisionLog" Target="revisionLog1719.xml"/><Relationship Id="rId1751" Type="http://schemas.openxmlformats.org/officeDocument/2006/relationships/revisionLog" Target="revisionLog1751.xml"/><Relationship Id="rId1772" Type="http://schemas.openxmlformats.org/officeDocument/2006/relationships/revisionLog" Target="revisionLog1772.xml"/><Relationship Id="rId1730" Type="http://schemas.openxmlformats.org/officeDocument/2006/relationships/revisionLog" Target="revisionLog1730.xml"/><Relationship Id="rId1807" Type="http://schemas.openxmlformats.org/officeDocument/2006/relationships/revisionLog" Target="revisionLog1807.xml"/><Relationship Id="rId1777" Type="http://schemas.openxmlformats.org/officeDocument/2006/relationships/revisionLog" Target="revisionLog1777.xml"/><Relationship Id="rId1756" Type="http://schemas.openxmlformats.org/officeDocument/2006/relationships/revisionLog" Target="revisionLog1756.xml"/><Relationship Id="rId1735" Type="http://schemas.openxmlformats.org/officeDocument/2006/relationships/revisionLog" Target="revisionLog1735.xml"/><Relationship Id="rId1798" Type="http://schemas.openxmlformats.org/officeDocument/2006/relationships/revisionLog" Target="revisionLog1798.xml"/><Relationship Id="rId1849" Type="http://schemas.openxmlformats.org/officeDocument/2006/relationships/revisionLog" Target="revisionLog1849.xml"/><Relationship Id="rId1793" Type="http://schemas.openxmlformats.org/officeDocument/2006/relationships/revisionLog" Target="revisionLog1793.xml"/><Relationship Id="rId1828" Type="http://schemas.openxmlformats.org/officeDocument/2006/relationships/revisionLog" Target="revisionLog1828.xml"/><Relationship Id="rId1865" Type="http://schemas.openxmlformats.org/officeDocument/2006/relationships/revisionLog" Target="revisionLog1865.xml"/><Relationship Id="rId1823" Type="http://schemas.openxmlformats.org/officeDocument/2006/relationships/revisionLog" Target="revisionLog1823.xml"/><Relationship Id="rId1844" Type="http://schemas.openxmlformats.org/officeDocument/2006/relationships/revisionLog" Target="revisionLog1844.xml"/><Relationship Id="rId1802" Type="http://schemas.openxmlformats.org/officeDocument/2006/relationships/revisionLog" Target="revisionLog1802.xml"/><Relationship Id="rId1709" Type="http://schemas.openxmlformats.org/officeDocument/2006/relationships/revisionLog" Target="revisionLog1709.xml"/><Relationship Id="rId1860" Type="http://schemas.openxmlformats.org/officeDocument/2006/relationships/revisionLog" Target="revisionLog1860.xml"/><Relationship Id="rId1704" Type="http://schemas.openxmlformats.org/officeDocument/2006/relationships/revisionLog" Target="revisionLog1704.xml"/><Relationship Id="rId1762" Type="http://schemas.openxmlformats.org/officeDocument/2006/relationships/revisionLog" Target="revisionLog1762.xml"/><Relationship Id="rId1741" Type="http://schemas.openxmlformats.org/officeDocument/2006/relationships/revisionLog" Target="revisionLog1741.xml"/><Relationship Id="rId1720" Type="http://schemas.openxmlformats.org/officeDocument/2006/relationships/revisionLog" Target="revisionLog1720.xml"/><Relationship Id="rId1788" Type="http://schemas.openxmlformats.org/officeDocument/2006/relationships/revisionLog" Target="revisionLog1788.xml"/><Relationship Id="rId1725" Type="http://schemas.openxmlformats.org/officeDocument/2006/relationships/revisionLog" Target="revisionLog1725.xml"/><Relationship Id="rId1767" Type="http://schemas.openxmlformats.org/officeDocument/2006/relationships/revisionLog" Target="revisionLog1767.xml"/><Relationship Id="rId1746" Type="http://schemas.openxmlformats.org/officeDocument/2006/relationships/revisionLog" Target="revisionLog1746.xml"/><Relationship Id="rId1818" Type="http://schemas.openxmlformats.org/officeDocument/2006/relationships/revisionLog" Target="revisionLog1818.xml"/><Relationship Id="rId1839" Type="http://schemas.openxmlformats.org/officeDocument/2006/relationships/revisionLog" Target="revisionLog1839.xml"/><Relationship Id="rId1783" Type="http://schemas.openxmlformats.org/officeDocument/2006/relationships/revisionLog" Target="revisionLog1783.xml"/><Relationship Id="rId1834" Type="http://schemas.openxmlformats.org/officeDocument/2006/relationships/revisionLog" Target="revisionLog1834.xml"/><Relationship Id="rId1813" Type="http://schemas.openxmlformats.org/officeDocument/2006/relationships/revisionLog" Target="revisionLog1813.xml"/><Relationship Id="rId1855" Type="http://schemas.openxmlformats.org/officeDocument/2006/relationships/revisionLog" Target="revisionLog1855.xml"/><Relationship Id="rId1850" Type="http://schemas.openxmlformats.org/officeDocument/2006/relationships/revisionLog" Target="revisionLog1850.xml"/><Relationship Id="rId1871" Type="http://schemas.openxmlformats.org/officeDocument/2006/relationships/revisionLog" Target="revisionLog1871.xml"/><Relationship Id="rId1731" Type="http://schemas.openxmlformats.org/officeDocument/2006/relationships/revisionLog" Target="revisionLog1731.xml"/><Relationship Id="rId1710" Type="http://schemas.openxmlformats.org/officeDocument/2006/relationships/revisionLog" Target="revisionLog1710.xml"/><Relationship Id="rId1715" Type="http://schemas.openxmlformats.org/officeDocument/2006/relationships/revisionLog" Target="revisionLog1715.xml"/><Relationship Id="rId1799" Type="http://schemas.openxmlformats.org/officeDocument/2006/relationships/revisionLog" Target="revisionLog1799.xml"/><Relationship Id="rId1736" Type="http://schemas.openxmlformats.org/officeDocument/2006/relationships/revisionLog" Target="revisionLog1736.xml"/><Relationship Id="rId1757" Type="http://schemas.openxmlformats.org/officeDocument/2006/relationships/revisionLog" Target="revisionLog1757.xml"/><Relationship Id="rId1778" Type="http://schemas.openxmlformats.org/officeDocument/2006/relationships/revisionLog" Target="revisionLog1778.xml"/><Relationship Id="rId1773" Type="http://schemas.openxmlformats.org/officeDocument/2006/relationships/revisionLog" Target="revisionLog1773.xml"/><Relationship Id="rId1752" Type="http://schemas.openxmlformats.org/officeDocument/2006/relationships/revisionLog" Target="revisionLog1752.xml"/><Relationship Id="rId1829" Type="http://schemas.openxmlformats.org/officeDocument/2006/relationships/revisionLog" Target="revisionLog1829.xml"/><Relationship Id="rId1808" Type="http://schemas.openxmlformats.org/officeDocument/2006/relationships/revisionLog" Target="revisionLog1808.xml"/><Relationship Id="rId1794" Type="http://schemas.openxmlformats.org/officeDocument/2006/relationships/revisionLog" Target="revisionLog1794.xml"/><Relationship Id="rId1803" Type="http://schemas.openxmlformats.org/officeDocument/2006/relationships/revisionLog" Target="revisionLog1803.xml"/><Relationship Id="rId1824" Type="http://schemas.openxmlformats.org/officeDocument/2006/relationships/revisionLog" Target="revisionLog1824.xml"/><Relationship Id="rId1840" Type="http://schemas.openxmlformats.org/officeDocument/2006/relationships/revisionLog" Target="revisionLog1840.xml"/><Relationship Id="rId1866" Type="http://schemas.openxmlformats.org/officeDocument/2006/relationships/revisionLog" Target="revisionLog1866.xml"/><Relationship Id="rId1696" Type="http://schemas.openxmlformats.org/officeDocument/2006/relationships/revisionLog" Target="revisionLog1696.xml"/><Relationship Id="rId1845" Type="http://schemas.openxmlformats.org/officeDocument/2006/relationships/revisionLog" Target="revisionLog1845.xml"/><Relationship Id="rId1861" Type="http://schemas.openxmlformats.org/officeDocument/2006/relationships/revisionLog" Target="revisionLog1861.xml"/><Relationship Id="rId1700" Type="http://schemas.openxmlformats.org/officeDocument/2006/relationships/revisionLog" Target="revisionLog1700.xml"/><Relationship Id="rId1721" Type="http://schemas.openxmlformats.org/officeDocument/2006/relationships/revisionLog" Target="revisionLog1721.xml"/><Relationship Id="rId1726" Type="http://schemas.openxmlformats.org/officeDocument/2006/relationships/revisionLog" Target="revisionLog1726.xml"/><Relationship Id="rId1747" Type="http://schemas.openxmlformats.org/officeDocument/2006/relationships/revisionLog" Target="revisionLog1747.xml"/><Relationship Id="rId1768" Type="http://schemas.openxmlformats.org/officeDocument/2006/relationships/revisionLog" Target="revisionLog1768.xml"/><Relationship Id="rId1705" Type="http://schemas.openxmlformats.org/officeDocument/2006/relationships/revisionLog" Target="revisionLog1705.xml"/><Relationship Id="rId1755" Type="http://schemas.openxmlformats.org/officeDocument/2006/relationships/revisionLog" Target="revisionLog1755.xml"/><Relationship Id="rId1734" Type="http://schemas.openxmlformats.org/officeDocument/2006/relationships/revisionLog" Target="revisionLog1734.xml"/><Relationship Id="rId1739" Type="http://schemas.openxmlformats.org/officeDocument/2006/relationships/revisionLog" Target="revisionLog1739.xml"/><Relationship Id="rId1713" Type="http://schemas.openxmlformats.org/officeDocument/2006/relationships/revisionLog" Target="revisionLog1713.xml"/><Relationship Id="rId1718" Type="http://schemas.openxmlformats.org/officeDocument/2006/relationships/revisionLog" Target="revisionLog1718.xml"/><Relationship Id="rId1784" Type="http://schemas.openxmlformats.org/officeDocument/2006/relationships/revisionLog" Target="revisionLog1784.xml"/><Relationship Id="rId1763" Type="http://schemas.openxmlformats.org/officeDocument/2006/relationships/revisionLog" Target="revisionLog1763.xml"/><Relationship Id="rId1742" Type="http://schemas.openxmlformats.org/officeDocument/2006/relationships/revisionLog" Target="revisionLog1742.xml"/><Relationship Id="rId1819" Type="http://schemas.openxmlformats.org/officeDocument/2006/relationships/revisionLog" Target="revisionLog1819.xml"/><Relationship Id="rId1789" Type="http://schemas.openxmlformats.org/officeDocument/2006/relationships/revisionLog" Target="revisionLog1789.xml"/><Relationship Id="rId1814" Type="http://schemas.openxmlformats.org/officeDocument/2006/relationships/revisionLog" Target="revisionLog1814.xml"/><Relationship Id="rId1851" Type="http://schemas.openxmlformats.org/officeDocument/2006/relationships/revisionLog" Target="revisionLog1851.xml"/><Relationship Id="rId1835" Type="http://schemas.openxmlformats.org/officeDocument/2006/relationships/revisionLog" Target="revisionLog1835.xml"/><Relationship Id="rId1872" Type="http://schemas.openxmlformats.org/officeDocument/2006/relationships/revisionLog" Target="revisionLog1872.xml"/><Relationship Id="rId1830" Type="http://schemas.openxmlformats.org/officeDocument/2006/relationships/revisionLog" Target="revisionLog1830.xml"/><Relationship Id="rId1856" Type="http://schemas.openxmlformats.org/officeDocument/2006/relationships/revisionLog" Target="revisionLog1856.xml"/><Relationship Id="rId1711" Type="http://schemas.openxmlformats.org/officeDocument/2006/relationships/revisionLog" Target="revisionLog1711.xml"/><Relationship Id="rId1737" Type="http://schemas.openxmlformats.org/officeDocument/2006/relationships/revisionLog" Target="revisionLog1737.xml"/><Relationship Id="rId1716" Type="http://schemas.openxmlformats.org/officeDocument/2006/relationships/revisionLog" Target="revisionLog1716.xml"/><Relationship Id="rId1758" Type="http://schemas.openxmlformats.org/officeDocument/2006/relationships/revisionLog" Target="revisionLog1758.xml"/><Relationship Id="rId1795" Type="http://schemas.openxmlformats.org/officeDocument/2006/relationships/revisionLog" Target="revisionLog1795.xml"/><Relationship Id="rId1809" Type="http://schemas.openxmlformats.org/officeDocument/2006/relationships/revisionLog" Target="revisionLog1809.xml"/><Relationship Id="rId1779" Type="http://schemas.openxmlformats.org/officeDocument/2006/relationships/revisionLog" Target="revisionLog1779.xml"/><Relationship Id="rId1774" Type="http://schemas.openxmlformats.org/officeDocument/2006/relationships/revisionLog" Target="revisionLog1774.xml"/><Relationship Id="rId1753" Type="http://schemas.openxmlformats.org/officeDocument/2006/relationships/revisionLog" Target="revisionLog1753.xml"/><Relationship Id="rId1732" Type="http://schemas.openxmlformats.org/officeDocument/2006/relationships/revisionLog" Target="revisionLog1732.xml"/><Relationship Id="rId1846" Type="http://schemas.openxmlformats.org/officeDocument/2006/relationships/revisionLog" Target="revisionLog1846.xml"/><Relationship Id="rId1841" Type="http://schemas.openxmlformats.org/officeDocument/2006/relationships/revisionLog" Target="revisionLog1841.xml"/><Relationship Id="rId1867" Type="http://schemas.openxmlformats.org/officeDocument/2006/relationships/revisionLog" Target="revisionLog1867.xml"/><Relationship Id="rId1820" Type="http://schemas.openxmlformats.org/officeDocument/2006/relationships/revisionLog" Target="revisionLog1820.xml"/><Relationship Id="rId1825" Type="http://schemas.openxmlformats.org/officeDocument/2006/relationships/revisionLog" Target="revisionLog1825.xml"/><Relationship Id="rId1790" Type="http://schemas.openxmlformats.org/officeDocument/2006/relationships/revisionLog" Target="revisionLog1790.xml"/><Relationship Id="rId1804" Type="http://schemas.openxmlformats.org/officeDocument/2006/relationships/revisionLog" Target="revisionLog1804.xml"/><Relationship Id="rId1862" Type="http://schemas.openxmlformats.org/officeDocument/2006/relationships/revisionLog" Target="revisionLog1862.xml"/><Relationship Id="rId1697" Type="http://schemas.openxmlformats.org/officeDocument/2006/relationships/revisionLog" Target="revisionLog1697.xml"/><Relationship Id="rId1706" Type="http://schemas.openxmlformats.org/officeDocument/2006/relationships/revisionLog" Target="revisionLog1706.xml"/><Relationship Id="rId1748" Type="http://schemas.openxmlformats.org/officeDocument/2006/relationships/revisionLog" Target="revisionLog1748.xml"/><Relationship Id="rId1727" Type="http://schemas.openxmlformats.org/officeDocument/2006/relationships/revisionLog" Target="revisionLog1727.xml"/><Relationship Id="rId1701" Type="http://schemas.openxmlformats.org/officeDocument/2006/relationships/revisionLog" Target="revisionLog1701.xml"/><Relationship Id="rId1722" Type="http://schemas.openxmlformats.org/officeDocument/2006/relationships/revisionLog" Target="revisionLog1722.xml"/><Relationship Id="rId1769" Type="http://schemas.openxmlformats.org/officeDocument/2006/relationships/revisionLog" Target="revisionLog1769.xml"/><Relationship Id="rId1764" Type="http://schemas.openxmlformats.org/officeDocument/2006/relationships/revisionLog" Target="revisionLog1764.xml"/><Relationship Id="rId1785" Type="http://schemas.openxmlformats.org/officeDocument/2006/relationships/revisionLog" Target="revisionLog1785.xml"/><Relationship Id="rId1743" Type="http://schemas.openxmlformats.org/officeDocument/2006/relationships/revisionLog" Target="revisionLog1743.xml"/><Relationship Id="rId1857" Type="http://schemas.openxmlformats.org/officeDocument/2006/relationships/revisionLog" Target="revisionLog1857.xml"/><Relationship Id="rId1780" Type="http://schemas.openxmlformats.org/officeDocument/2006/relationships/revisionLog" Target="revisionLog1780.xml"/><Relationship Id="rId1815" Type="http://schemas.openxmlformats.org/officeDocument/2006/relationships/revisionLog" Target="revisionLog1815.xml"/><Relationship Id="rId1831" Type="http://schemas.openxmlformats.org/officeDocument/2006/relationships/revisionLog" Target="revisionLog1831.xml"/><Relationship Id="rId1810" Type="http://schemas.openxmlformats.org/officeDocument/2006/relationships/revisionLog" Target="revisionLog1810.xml"/><Relationship Id="rId1836" Type="http://schemas.openxmlformats.org/officeDocument/2006/relationships/revisionLog" Target="revisionLog1836.xml"/><Relationship Id="rId1738" Type="http://schemas.openxmlformats.org/officeDocument/2006/relationships/revisionLog" Target="revisionLog1738.xml"/><Relationship Id="rId1873" Type="http://schemas.openxmlformats.org/officeDocument/2006/relationships/revisionLog" Target="revisionLog1873.xml"/><Relationship Id="rId1717" Type="http://schemas.openxmlformats.org/officeDocument/2006/relationships/revisionLog" Target="revisionLog1717.xml"/><Relationship Id="rId1852" Type="http://schemas.openxmlformats.org/officeDocument/2006/relationships/revisionLog" Target="revisionLog1852.xml"/><Relationship Id="rId1712" Type="http://schemas.openxmlformats.org/officeDocument/2006/relationships/revisionLog" Target="revisionLog1712.xml"/><Relationship Id="rId1733" Type="http://schemas.openxmlformats.org/officeDocument/2006/relationships/revisionLog" Target="revisionLog1733.xml"/><Relationship Id="rId1754" Type="http://schemas.openxmlformats.org/officeDocument/2006/relationships/revisionLog" Target="revisionLog1754.xml"/><Relationship Id="rId1759" Type="http://schemas.openxmlformats.org/officeDocument/2006/relationships/revisionLog" Target="revisionLog1759.xml"/><Relationship Id="rId1775" Type="http://schemas.openxmlformats.org/officeDocument/2006/relationships/revisionLog" Target="revisionLog1775.xml"/><Relationship Id="rId1800" Type="http://schemas.openxmlformats.org/officeDocument/2006/relationships/revisionLog" Target="revisionLog1800.xml"/><Relationship Id="rId1847" Type="http://schemas.openxmlformats.org/officeDocument/2006/relationships/revisionLog" Target="revisionLog1847.xml"/><Relationship Id="rId1796" Type="http://schemas.openxmlformats.org/officeDocument/2006/relationships/revisionLog" Target="revisionLog1796.xml"/><Relationship Id="rId1791" Type="http://schemas.openxmlformats.org/officeDocument/2006/relationships/revisionLog" Target="revisionLog1791.xml"/><Relationship Id="rId1821" Type="http://schemas.openxmlformats.org/officeDocument/2006/relationships/revisionLog" Target="revisionLog1821.xml"/><Relationship Id="rId1826" Type="http://schemas.openxmlformats.org/officeDocument/2006/relationships/revisionLog" Target="revisionLog1826.xml"/><Relationship Id="rId1868" Type="http://schemas.openxmlformats.org/officeDocument/2006/relationships/revisionLog" Target="revisionLog1868.xml"/><Relationship Id="rId1805" Type="http://schemas.openxmlformats.org/officeDocument/2006/relationships/revisionLog" Target="revisionLog1805.xml"/><Relationship Id="rId1770" Type="http://schemas.openxmlformats.org/officeDocument/2006/relationships/revisionLog" Target="revisionLog1770.xml"/><Relationship Id="rId1707" Type="http://schemas.openxmlformats.org/officeDocument/2006/relationships/revisionLog" Target="revisionLog1707.xml"/><Relationship Id="rId1842" Type="http://schemas.openxmlformats.org/officeDocument/2006/relationships/revisionLog" Target="revisionLog1842.xml"/><Relationship Id="rId1698" Type="http://schemas.openxmlformats.org/officeDocument/2006/relationships/revisionLog" Target="revisionLog1698.xml"/><Relationship Id="rId1863" Type="http://schemas.openxmlformats.org/officeDocument/2006/relationships/revisionLog" Target="revisionLog1863.xml"/><Relationship Id="rId1744" Type="http://schemas.openxmlformats.org/officeDocument/2006/relationships/revisionLog" Target="revisionLog1744.xml"/><Relationship Id="rId1728" Type="http://schemas.openxmlformats.org/officeDocument/2006/relationships/revisionLog" Target="revisionLog1728.xml"/><Relationship Id="rId1702" Type="http://schemas.openxmlformats.org/officeDocument/2006/relationships/revisionLog" Target="revisionLog1702.xml"/><Relationship Id="rId1723" Type="http://schemas.openxmlformats.org/officeDocument/2006/relationships/revisionLog" Target="revisionLog1723.xml"/><Relationship Id="rId1749" Type="http://schemas.openxmlformats.org/officeDocument/2006/relationships/revisionLog" Target="revisionLog1749.xml"/><Relationship Id="rId1765" Type="http://schemas.openxmlformats.org/officeDocument/2006/relationships/revisionLog" Target="revisionLog1765.xml"/><Relationship Id="rId1858" Type="http://schemas.openxmlformats.org/officeDocument/2006/relationships/revisionLog" Target="revisionLog1858.xml"/><Relationship Id="rId1786" Type="http://schemas.openxmlformats.org/officeDocument/2006/relationships/revisionLog" Target="revisionLog1786.xml"/><Relationship Id="rId1837" Type="http://schemas.openxmlformats.org/officeDocument/2006/relationships/revisionLog" Target="revisionLog1837.xml"/><Relationship Id="rId1816" Type="http://schemas.openxmlformats.org/officeDocument/2006/relationships/revisionLog" Target="revisionLog1816.xml"/><Relationship Id="rId1760" Type="http://schemas.openxmlformats.org/officeDocument/2006/relationships/revisionLog" Target="revisionLog1760.xml"/><Relationship Id="rId1781" Type="http://schemas.openxmlformats.org/officeDocument/2006/relationships/revisionLog" Target="revisionLog1781.xml"/><Relationship Id="rId1811" Type="http://schemas.openxmlformats.org/officeDocument/2006/relationships/revisionLog" Target="revisionLog1811.xml"/><Relationship Id="rId1832" Type="http://schemas.openxmlformats.org/officeDocument/2006/relationships/revisionLog" Target="revisionLog1832.xml"/><Relationship Id="rId1853" Type="http://schemas.openxmlformats.org/officeDocument/2006/relationships/revisionLog" Target="revisionLog1853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761CD2D5-C7D1-4995-B278-F77E8F64583C}" diskRevisions="1" revisionId="12073" version="2" protected="1">
  <header guid="{66D956E6-825C-43C7-A0DD-D391355CEDB8}" dateTime="2020-09-01T11:18:06" maxSheetId="4" userName="Natalija Vdobčenko" r:id="rId1696" minRId="11644" maxRId="11645">
    <sheetIdMap count="3">
      <sheetId val="1"/>
      <sheetId val="2"/>
      <sheetId val="3"/>
    </sheetIdMap>
  </header>
  <header guid="{2F508A34-C0C1-4BAB-8E69-797861F0B288}" dateTime="2020-09-02T09:34:30" maxSheetId="4" userName="Natalija Vdobčenko" r:id="rId1697" minRId="11646">
    <sheetIdMap count="3">
      <sheetId val="1"/>
      <sheetId val="2"/>
      <sheetId val="3"/>
    </sheetIdMap>
  </header>
  <header guid="{46D27221-2939-4801-A4D5-0C2AB38222BE}" dateTime="2020-09-02T09:52:01" maxSheetId="4" userName="Natalija Vdobčenko" r:id="rId1698">
    <sheetIdMap count="3">
      <sheetId val="1"/>
      <sheetId val="2"/>
      <sheetId val="3"/>
    </sheetIdMap>
  </header>
  <header guid="{E68FD4F9-518C-44F0-9329-D8D19E9DA558}" dateTime="2020-09-02T09:54:27" maxSheetId="4" userName="Natalija Vdobčenko" r:id="rId1699" minRId="11647">
    <sheetIdMap count="3">
      <sheetId val="1"/>
      <sheetId val="2"/>
      <sheetId val="3"/>
    </sheetIdMap>
  </header>
  <header guid="{CB026D9A-6AFD-4B6B-8D55-60D1544EABE8}" dateTime="2020-09-02T09:57:11" maxSheetId="4" userName="Natalija Vdobčenko" r:id="rId1700">
    <sheetIdMap count="3">
      <sheetId val="1"/>
      <sheetId val="2"/>
      <sheetId val="3"/>
    </sheetIdMap>
  </header>
  <header guid="{967188FA-9C6A-466F-BB29-DF5961F23651}" dateTime="2020-09-02T10:30:39" maxSheetId="4" userName="Natalija Vdobčenko" r:id="rId1701" minRId="11648">
    <sheetIdMap count="3">
      <sheetId val="1"/>
      <sheetId val="2"/>
      <sheetId val="3"/>
    </sheetIdMap>
  </header>
  <header guid="{0A1765D8-6A56-40E6-9DB8-993504F4D28B}" dateTime="2020-09-02T10:31:48" maxSheetId="4" userName="Natalija Vdobčenko" r:id="rId1702" minRId="11649" maxRId="11650">
    <sheetIdMap count="3">
      <sheetId val="1"/>
      <sheetId val="2"/>
      <sheetId val="3"/>
    </sheetIdMap>
  </header>
  <header guid="{C3B3C95C-CF23-4C47-97EF-7096E3C81CA0}" dateTime="2020-09-02T10:33:00" maxSheetId="4" userName="Natalija Vdobčenko" r:id="rId1703" minRId="11651" maxRId="11652">
    <sheetIdMap count="3">
      <sheetId val="1"/>
      <sheetId val="2"/>
      <sheetId val="3"/>
    </sheetIdMap>
  </header>
  <header guid="{F5CD4084-BB5C-4C99-A6BC-D790BD2199DE}" dateTime="2020-09-02T10:40:15" maxSheetId="4" userName="Natalija Vdobčenko" r:id="rId1704" minRId="11653" maxRId="11654">
    <sheetIdMap count="3">
      <sheetId val="1"/>
      <sheetId val="2"/>
      <sheetId val="3"/>
    </sheetIdMap>
  </header>
  <header guid="{E8FBA465-6EE4-45D8-8EB4-1C00AC7E4112}" dateTime="2020-09-02T10:55:57" maxSheetId="4" userName="Natalija Vdobčenko" r:id="rId1705" minRId="11655">
    <sheetIdMap count="3">
      <sheetId val="1"/>
      <sheetId val="2"/>
      <sheetId val="3"/>
    </sheetIdMap>
  </header>
  <header guid="{BBCAB1DD-4803-4D35-B3A4-4CD2BAC8D2B5}" dateTime="2020-09-02T10:57:28" maxSheetId="4" userName="Natalija Vdobčenko" r:id="rId1706" minRId="11656">
    <sheetIdMap count="3">
      <sheetId val="1"/>
      <sheetId val="2"/>
      <sheetId val="3"/>
    </sheetIdMap>
  </header>
  <header guid="{7E11112E-861E-4275-B281-94760030CF22}" dateTime="2020-09-02T11:03:53" maxSheetId="4" userName="Natalija Vdobčenko" r:id="rId1707" minRId="11657">
    <sheetIdMap count="3">
      <sheetId val="1"/>
      <sheetId val="2"/>
      <sheetId val="3"/>
    </sheetIdMap>
  </header>
  <header guid="{6F303749-9D3E-4565-A7FA-718409B99741}" dateTime="2020-09-02T11:04:38" maxSheetId="4" userName="Natalija Vdobčenko" r:id="rId1708" minRId="11658">
    <sheetIdMap count="3">
      <sheetId val="1"/>
      <sheetId val="2"/>
      <sheetId val="3"/>
    </sheetIdMap>
  </header>
  <header guid="{B3ACA7E1-F912-4F95-9092-24ADD60B8166}" dateTime="2020-09-02T11:17:32" maxSheetId="4" userName="Natalija Vdobčenko" r:id="rId1709" minRId="11659" maxRId="11660">
    <sheetIdMap count="3">
      <sheetId val="1"/>
      <sheetId val="2"/>
      <sheetId val="3"/>
    </sheetIdMap>
  </header>
  <header guid="{082100D0-0030-48AD-AE08-5BCFCD5A8975}" dateTime="2020-09-02T11:26:44" maxSheetId="4" userName="Natalija Vdobčenko" r:id="rId1710" minRId="11661" maxRId="11662">
    <sheetIdMap count="3">
      <sheetId val="1"/>
      <sheetId val="2"/>
      <sheetId val="3"/>
    </sheetIdMap>
  </header>
  <header guid="{E94A9DAE-1570-44CA-8EC2-99C7350C175C}" dateTime="2020-09-02T11:29:38" maxSheetId="4" userName="Natalija Vdobčenko" r:id="rId1711" minRId="11663">
    <sheetIdMap count="3">
      <sheetId val="1"/>
      <sheetId val="2"/>
      <sheetId val="3"/>
    </sheetIdMap>
  </header>
  <header guid="{F5645BE8-FCFE-4ADE-9398-10BF924C2E8F}" dateTime="2020-09-02T11:30:23" maxSheetId="4" userName="Natalija Vdobčenko" r:id="rId1712">
    <sheetIdMap count="3">
      <sheetId val="1"/>
      <sheetId val="2"/>
      <sheetId val="3"/>
    </sheetIdMap>
  </header>
  <header guid="{075A1689-6A83-4ABE-B7AC-EB1EBDBBB2BB}" dateTime="2020-09-02T11:36:53" maxSheetId="4" userName="Natalija Vdobčenko" r:id="rId1713" minRId="11664" maxRId="11670">
    <sheetIdMap count="3">
      <sheetId val="1"/>
      <sheetId val="2"/>
      <sheetId val="3"/>
    </sheetIdMap>
  </header>
  <header guid="{92FD84B7-3E59-4AD2-90D9-18497DCEFC30}" dateTime="2020-09-02T13:34:30" maxSheetId="4" userName="Natalija Vdobčenko" r:id="rId1714" minRId="11671">
    <sheetIdMap count="3">
      <sheetId val="1"/>
      <sheetId val="2"/>
      <sheetId val="3"/>
    </sheetIdMap>
  </header>
  <header guid="{C4071E9A-F7BB-46EF-9059-9E0EB34A540C}" dateTime="2020-09-02T13:35:10" maxSheetId="4" userName="Natalija Vdobčenko" r:id="rId1715" minRId="11672">
    <sheetIdMap count="3">
      <sheetId val="1"/>
      <sheetId val="2"/>
      <sheetId val="3"/>
    </sheetIdMap>
  </header>
  <header guid="{59D973B6-5EE5-4C3B-8811-645795A1A63B}" dateTime="2020-09-02T13:59:43" maxSheetId="4" userName="Natalija Vdobčenko" r:id="rId1716" minRId="11673" maxRId="11675">
    <sheetIdMap count="3">
      <sheetId val="1"/>
      <sheetId val="2"/>
      <sheetId val="3"/>
    </sheetIdMap>
  </header>
  <header guid="{7751C40E-55C0-4ECA-AC4C-AA7EE72AD9A3}" dateTime="2020-09-02T14:00:12" maxSheetId="4" userName="Natalija Vdobčenko" r:id="rId1717" minRId="11676">
    <sheetIdMap count="3">
      <sheetId val="1"/>
      <sheetId val="2"/>
      <sheetId val="3"/>
    </sheetIdMap>
  </header>
  <header guid="{41A35547-5675-4AFB-9D28-294B0807F8B4}" dateTime="2020-09-02T14:16:47" maxSheetId="4" userName="Natalija Vdobčenko" r:id="rId1718" minRId="11677" maxRId="11678">
    <sheetIdMap count="3">
      <sheetId val="1"/>
      <sheetId val="2"/>
      <sheetId val="3"/>
    </sheetIdMap>
  </header>
  <header guid="{61442303-87C4-4E78-9B2C-74C4E7C7C705}" dateTime="2020-09-02T14:30:09" maxSheetId="4" userName="Natalija Vdobčenko" r:id="rId1719" minRId="11679" maxRId="11680">
    <sheetIdMap count="3">
      <sheetId val="1"/>
      <sheetId val="2"/>
      <sheetId val="3"/>
    </sheetIdMap>
  </header>
  <header guid="{161FE947-76C9-4974-9484-4E32629EB2AA}" dateTime="2020-09-02T14:31:08" maxSheetId="4" userName="Natalija Vdobčenko" r:id="rId1720" minRId="11681">
    <sheetIdMap count="3">
      <sheetId val="1"/>
      <sheetId val="2"/>
      <sheetId val="3"/>
    </sheetIdMap>
  </header>
  <header guid="{7EEE3074-1CC8-47EB-907F-57DB8E76A0FB}" dateTime="2020-09-02T14:32:45" maxSheetId="4" userName="Natalija Vdobčenko" r:id="rId1721">
    <sheetIdMap count="3">
      <sheetId val="1"/>
      <sheetId val="2"/>
      <sheetId val="3"/>
    </sheetIdMap>
  </header>
  <header guid="{70B160A0-5724-49D5-932B-54EE41A82A38}" dateTime="2020-09-02T14:36:40" maxSheetId="4" userName="Natalija Vdobčenko" r:id="rId1722" minRId="11682" maxRId="11683">
    <sheetIdMap count="3">
      <sheetId val="1"/>
      <sheetId val="2"/>
      <sheetId val="3"/>
    </sheetIdMap>
  </header>
  <header guid="{69BBE0C7-6614-46A7-BFC6-9593D9819D1D}" dateTime="2020-09-02T14:43:22" maxSheetId="4" userName="Natalija Vdobčenko" r:id="rId1723" minRId="11684" maxRId="11685">
    <sheetIdMap count="3">
      <sheetId val="1"/>
      <sheetId val="2"/>
      <sheetId val="3"/>
    </sheetIdMap>
  </header>
  <header guid="{DC639201-F55A-4370-8CA9-0520770EBA80}" dateTime="2020-09-02T14:47:47" maxSheetId="4" userName="Natalija Vdobčenko" r:id="rId1724" minRId="11686" maxRId="11687">
    <sheetIdMap count="3">
      <sheetId val="1"/>
      <sheetId val="2"/>
      <sheetId val="3"/>
    </sheetIdMap>
  </header>
  <header guid="{611620EF-0D22-4702-BFF4-755EF87E9505}" dateTime="2020-09-02T14:48:31" maxSheetId="4" userName="Natalija Vdobčenko" r:id="rId1725" minRId="11688">
    <sheetIdMap count="3">
      <sheetId val="1"/>
      <sheetId val="2"/>
      <sheetId val="3"/>
    </sheetIdMap>
  </header>
  <header guid="{51CE2952-3199-466C-ABA1-E628A59A442C}" dateTime="2020-09-03T09:26:57" maxSheetId="4" userName="Natalija Vdobčenko" r:id="rId1726" minRId="11689" maxRId="11690">
    <sheetIdMap count="3">
      <sheetId val="1"/>
      <sheetId val="2"/>
      <sheetId val="3"/>
    </sheetIdMap>
  </header>
  <header guid="{85804C5A-87E4-47E4-81BF-2F2802E62E71}" dateTime="2020-09-03T09:34:39" maxSheetId="4" userName="Natalija Vdobčenko" r:id="rId1727" minRId="11691" maxRId="11693">
    <sheetIdMap count="3">
      <sheetId val="1"/>
      <sheetId val="2"/>
      <sheetId val="3"/>
    </sheetIdMap>
  </header>
  <header guid="{1D92C1BD-7B87-4283-A521-CF6A6BCCD17D}" dateTime="2020-09-03T09:41:40" maxSheetId="4" userName="Natalija Vdobčenko" r:id="rId1728" minRId="11694" maxRId="11695">
    <sheetIdMap count="3">
      <sheetId val="1"/>
      <sheetId val="2"/>
      <sheetId val="3"/>
    </sheetIdMap>
  </header>
  <header guid="{CA8AD0EB-4817-4E95-B3AC-F1F693DA90FC}" dateTime="2020-09-03T10:19:25" maxSheetId="4" userName="Natalija Vdobčenko" r:id="rId1729" minRId="11696" maxRId="11699">
    <sheetIdMap count="3">
      <sheetId val="1"/>
      <sheetId val="2"/>
      <sheetId val="3"/>
    </sheetIdMap>
  </header>
  <header guid="{6BC03D31-9C48-4B65-B0C4-1EF45418CFD8}" dateTime="2020-09-03T11:08:39" maxSheetId="4" userName="Natalija Vdobčenko" r:id="rId1730">
    <sheetIdMap count="3">
      <sheetId val="1"/>
      <sheetId val="2"/>
      <sheetId val="3"/>
    </sheetIdMap>
  </header>
  <header guid="{840743B1-3621-419F-865A-8A9246FFEA50}" dateTime="2020-09-03T11:16:50" maxSheetId="4" userName="Natalija Vdobčenko" r:id="rId1731" minRId="11700">
    <sheetIdMap count="3">
      <sheetId val="1"/>
      <sheetId val="2"/>
      <sheetId val="3"/>
    </sheetIdMap>
  </header>
  <header guid="{0CB57247-C124-4CA5-BF95-262FF7AFE673}" dateTime="2020-09-03T11:18:18" maxSheetId="4" userName="Natalija Vdobčenko" r:id="rId1732" minRId="11701" maxRId="11703">
    <sheetIdMap count="3">
      <sheetId val="1"/>
      <sheetId val="2"/>
      <sheetId val="3"/>
    </sheetIdMap>
  </header>
  <header guid="{8EBC9395-76D4-4C0C-8C78-F2228717D641}" dateTime="2020-09-03T11:22:09" maxSheetId="4" userName="Natalija Vdobčenko" r:id="rId1733" minRId="11704" maxRId="11714">
    <sheetIdMap count="3">
      <sheetId val="1"/>
      <sheetId val="2"/>
      <sheetId val="3"/>
    </sheetIdMap>
  </header>
  <header guid="{289025DD-2E51-453B-8BF2-C5C736D27558}" dateTime="2020-09-03T11:28:01" maxSheetId="4" userName="Natalija Vdobčenko" r:id="rId1734" minRId="11715">
    <sheetIdMap count="3">
      <sheetId val="1"/>
      <sheetId val="2"/>
      <sheetId val="3"/>
    </sheetIdMap>
  </header>
  <header guid="{094CE966-92D9-4DD5-A207-9553CE890410}" dateTime="2020-09-03T11:28:37" maxSheetId="4" userName="Natalija Vdobčenko" r:id="rId1735" minRId="11716">
    <sheetIdMap count="3">
      <sheetId val="1"/>
      <sheetId val="2"/>
      <sheetId val="3"/>
    </sheetIdMap>
  </header>
  <header guid="{64C6E4AD-FBCF-4E7F-A518-05A658C66C1F}" dateTime="2020-09-03T11:35:20" maxSheetId="4" userName="Natalija Vdobčenko" r:id="rId1736" minRId="11717">
    <sheetIdMap count="3">
      <sheetId val="1"/>
      <sheetId val="2"/>
      <sheetId val="3"/>
    </sheetIdMap>
  </header>
  <header guid="{06C73953-1872-431D-ABDD-EC0D3A923CEE}" dateTime="2020-09-03T11:35:53" maxSheetId="4" userName="Natalija Vdobčenko" r:id="rId1737" minRId="11718">
    <sheetIdMap count="3">
      <sheetId val="1"/>
      <sheetId val="2"/>
      <sheetId val="3"/>
    </sheetIdMap>
  </header>
  <header guid="{37B3B6E6-1FBA-4C59-8EB9-EAA2C37CE37F}" dateTime="2020-09-03T11:48:20" maxSheetId="4" userName="Natalija Vdobčenko" r:id="rId1738" minRId="11719" maxRId="11720">
    <sheetIdMap count="3">
      <sheetId val="1"/>
      <sheetId val="2"/>
      <sheetId val="3"/>
    </sheetIdMap>
  </header>
  <header guid="{DF3396CC-FBB9-4CC6-9DEF-44D9562916C8}" dateTime="2020-09-03T13:36:45" maxSheetId="4" userName="Natalija Vdobčenko" r:id="rId1739" minRId="11721" maxRId="11722">
    <sheetIdMap count="3">
      <sheetId val="1"/>
      <sheetId val="2"/>
      <sheetId val="3"/>
    </sheetIdMap>
  </header>
  <header guid="{1971D1B1-A698-42F3-9C08-E91571D79452}" dateTime="2020-09-03T13:40:34" maxSheetId="4" userName="Natalija Vdobčenko" r:id="rId1740" minRId="11723">
    <sheetIdMap count="3">
      <sheetId val="1"/>
      <sheetId val="2"/>
      <sheetId val="3"/>
    </sheetIdMap>
  </header>
  <header guid="{B3D08D05-9D2C-4FCA-9B23-C732E1FEA59E}" dateTime="2020-09-03T13:46:45" maxSheetId="4" userName="Natalija Vdobčenko" r:id="rId1741">
    <sheetIdMap count="3">
      <sheetId val="1"/>
      <sheetId val="2"/>
      <sheetId val="3"/>
    </sheetIdMap>
  </header>
  <header guid="{48ACE33E-62BD-40A2-8FF2-80EC3F9B612A}" dateTime="2020-09-03T13:56:24" maxSheetId="4" userName="Natalija Vdobčenko" r:id="rId1742" minRId="11724" maxRId="11725">
    <sheetIdMap count="3">
      <sheetId val="1"/>
      <sheetId val="2"/>
      <sheetId val="3"/>
    </sheetIdMap>
  </header>
  <header guid="{E543DC1D-3B5B-4665-8DDE-8E9C2788AADD}" dateTime="2020-09-03T14:02:08" maxSheetId="4" userName="Natalija Vdobčenko" r:id="rId1743" minRId="11726" maxRId="11727">
    <sheetIdMap count="3">
      <sheetId val="1"/>
      <sheetId val="2"/>
      <sheetId val="3"/>
    </sheetIdMap>
  </header>
  <header guid="{C0830D73-7216-4E3B-A8A8-624BD8BC642B}" dateTime="2020-09-03T14:08:00" maxSheetId="4" userName="Natalija Vdobčenko" r:id="rId1744" minRId="11728" maxRId="11729">
    <sheetIdMap count="3">
      <sheetId val="1"/>
      <sheetId val="2"/>
      <sheetId val="3"/>
    </sheetIdMap>
  </header>
  <header guid="{55CE23C0-3D40-4B59-91DA-25E269AFACA3}" dateTime="2020-09-03T14:28:20" maxSheetId="4" userName="Natalija Vdobčenko" r:id="rId1745" minRId="11730" maxRId="11731">
    <sheetIdMap count="3">
      <sheetId val="1"/>
      <sheetId val="2"/>
      <sheetId val="3"/>
    </sheetIdMap>
  </header>
  <header guid="{F7A53011-E408-4524-BDE2-3FCCCC0D0513}" dateTime="2020-09-03T14:31:10" maxSheetId="4" userName="Natalija Vdobčenko" r:id="rId1746" minRId="11732" maxRId="11733">
    <sheetIdMap count="3">
      <sheetId val="1"/>
      <sheetId val="2"/>
      <sheetId val="3"/>
    </sheetIdMap>
  </header>
  <header guid="{254672EF-6D49-4BEF-B7E7-6D4D161E2354}" dateTime="2020-09-03T16:03:50" maxSheetId="4" userName="Natalija Vdobčenko" r:id="rId1747" minRId="11734" maxRId="11736">
    <sheetIdMap count="3">
      <sheetId val="1"/>
      <sheetId val="2"/>
      <sheetId val="3"/>
    </sheetIdMap>
  </header>
  <header guid="{FA33E86F-9975-4F14-AF21-A9292090CCEC}" dateTime="2020-09-03T16:13:34" maxSheetId="4" userName="Natalija Vdobčenko" r:id="rId1748" minRId="11737" maxRId="11739">
    <sheetIdMap count="3">
      <sheetId val="1"/>
      <sheetId val="2"/>
      <sheetId val="3"/>
    </sheetIdMap>
  </header>
  <header guid="{3C14DA08-B66D-427E-881E-BBE51E87C905}" dateTime="2020-09-03T16:17:16" maxSheetId="4" userName="Natalija Vdobčenko" r:id="rId1749" minRId="11740" maxRId="11747">
    <sheetIdMap count="3">
      <sheetId val="1"/>
      <sheetId val="2"/>
      <sheetId val="3"/>
    </sheetIdMap>
  </header>
  <header guid="{5F555CAC-F124-4EA1-A70E-E38F07B965B3}" dateTime="2020-09-03T16:24:21" maxSheetId="4" userName="Natalija Vdobčenko" r:id="rId1750" minRId="11748" maxRId="11749">
    <sheetIdMap count="3">
      <sheetId val="1"/>
      <sheetId val="2"/>
      <sheetId val="3"/>
    </sheetIdMap>
  </header>
  <header guid="{A2A7E6F3-2E4F-4AE6-A184-0D28D3F49345}" dateTime="2020-09-03T16:24:37" maxSheetId="4" userName="Natalija Vdobčenko" r:id="rId1751" minRId="11750">
    <sheetIdMap count="3">
      <sheetId val="1"/>
      <sheetId val="2"/>
      <sheetId val="3"/>
    </sheetIdMap>
  </header>
  <header guid="{32CA0ADD-470A-4B7D-9AF8-21721EFC1486}" dateTime="2020-09-03T16:29:33" maxSheetId="4" userName="Natalija Vdobčenko" r:id="rId1752">
    <sheetIdMap count="3">
      <sheetId val="1"/>
      <sheetId val="2"/>
      <sheetId val="3"/>
    </sheetIdMap>
  </header>
  <header guid="{F3F860E7-E1E1-45F1-9961-116077D2568D}" dateTime="2020-09-04T10:23:42" maxSheetId="4" userName="Natalija Vdobčenko" r:id="rId1753" minRId="11751">
    <sheetIdMap count="3">
      <sheetId val="1"/>
      <sheetId val="2"/>
      <sheetId val="3"/>
    </sheetIdMap>
  </header>
  <header guid="{16351C15-87C5-40D0-B3A5-6324C3565F1C}" dateTime="2020-09-04T10:33:00" maxSheetId="4" userName="Natalija Vdobčenko" r:id="rId1754" minRId="11752">
    <sheetIdMap count="3">
      <sheetId val="1"/>
      <sheetId val="2"/>
      <sheetId val="3"/>
    </sheetIdMap>
  </header>
  <header guid="{DB2F8493-9AD0-4095-A9BB-D5CCAC073A93}" dateTime="2020-09-04T10:35:36" maxSheetId="4" userName="Natalija Vdobčenko" r:id="rId1755" minRId="11753">
    <sheetIdMap count="3">
      <sheetId val="1"/>
      <sheetId val="2"/>
      <sheetId val="3"/>
    </sheetIdMap>
  </header>
  <header guid="{3C154925-4175-4D61-B478-3F60C12431D4}" dateTime="2020-09-04T10:36:25" maxSheetId="4" userName="Natalija Vdobčenko" r:id="rId1756" minRId="11754">
    <sheetIdMap count="3">
      <sheetId val="1"/>
      <sheetId val="2"/>
      <sheetId val="3"/>
    </sheetIdMap>
  </header>
  <header guid="{8E447248-576B-4B8D-AB5D-1C222AA5F3BC}" dateTime="2020-09-04T10:41:57" maxSheetId="4" userName="Natalija Vdobčenko" r:id="rId1757" minRId="11755">
    <sheetIdMap count="3">
      <sheetId val="1"/>
      <sheetId val="2"/>
      <sheetId val="3"/>
    </sheetIdMap>
  </header>
  <header guid="{AB5925A7-315F-43A8-A94D-21F166CF4762}" dateTime="2020-09-04T10:42:27" maxSheetId="4" userName="Natalija Vdobčenko" r:id="rId1758" minRId="11756">
    <sheetIdMap count="3">
      <sheetId val="1"/>
      <sheetId val="2"/>
      <sheetId val="3"/>
    </sheetIdMap>
  </header>
  <header guid="{95CE727F-E386-4F67-AED7-299D816BCFE0}" dateTime="2020-09-04T10:46:21" maxSheetId="4" userName="Natalija Vdobčenko" r:id="rId1759" minRId="11757" maxRId="11758">
    <sheetIdMap count="3">
      <sheetId val="1"/>
      <sheetId val="2"/>
      <sheetId val="3"/>
    </sheetIdMap>
  </header>
  <header guid="{45C3E303-50DC-4175-A2B3-22D2BC53BC75}" dateTime="2020-09-04T11:04:50" maxSheetId="4" userName="Natalija Vdobčenko" r:id="rId1760" minRId="11759">
    <sheetIdMap count="3">
      <sheetId val="1"/>
      <sheetId val="2"/>
      <sheetId val="3"/>
    </sheetIdMap>
  </header>
  <header guid="{C384174B-7B7C-4573-9134-1C5875BA7D54}" dateTime="2020-09-04T11:05:17" maxSheetId="4" userName="Natalija Vdobčenko" r:id="rId1761" minRId="11760">
    <sheetIdMap count="3">
      <sheetId val="1"/>
      <sheetId val="2"/>
      <sheetId val="3"/>
    </sheetIdMap>
  </header>
  <header guid="{1E64504A-EDC0-4FAB-9CD6-3BC34D4D519E}" dateTime="2020-09-04T11:28:01" maxSheetId="4" userName="Natalija Vdobčenko" r:id="rId1762" minRId="11761">
    <sheetIdMap count="3">
      <sheetId val="1"/>
      <sheetId val="2"/>
      <sheetId val="3"/>
    </sheetIdMap>
  </header>
  <header guid="{BD14191B-00B4-43A1-A9A1-5FCD1D724E10}" dateTime="2020-09-04T11:31:07" maxSheetId="4" userName="Natalija Vdobčenko" r:id="rId1763" minRId="11762" maxRId="11764">
    <sheetIdMap count="3">
      <sheetId val="1"/>
      <sheetId val="2"/>
      <sheetId val="3"/>
    </sheetIdMap>
  </header>
  <header guid="{521F96E2-4553-4109-9031-8348E5E8A5F1}" dateTime="2020-09-04T11:35:25" maxSheetId="4" userName="Natalija Vdobčenko" r:id="rId1764" minRId="11765" maxRId="11769">
    <sheetIdMap count="3">
      <sheetId val="1"/>
      <sheetId val="2"/>
      <sheetId val="3"/>
    </sheetIdMap>
  </header>
  <header guid="{B9B7ED3E-8BA1-4F07-8085-58E7556202DC}" dateTime="2020-09-04T11:38:34" maxSheetId="4" userName="Natalija Vdobčenko" r:id="rId1765" minRId="11770" maxRId="11774">
    <sheetIdMap count="3">
      <sheetId val="1"/>
      <sheetId val="2"/>
      <sheetId val="3"/>
    </sheetIdMap>
  </header>
  <header guid="{6E6B3B67-0B4A-415C-AE53-AF44C2A4F7F3}" dateTime="2020-09-04T14:45:54" maxSheetId="4" userName="Natalija Vdobčenko" r:id="rId1766">
    <sheetIdMap count="3">
      <sheetId val="1"/>
      <sheetId val="2"/>
      <sheetId val="3"/>
    </sheetIdMap>
  </header>
  <header guid="{877096A6-5A9B-44BA-AACF-AB7BF8B4F3AD}" dateTime="2020-09-07T08:57:32" maxSheetId="4" userName="Natalija Vdobčenko" r:id="rId1767">
    <sheetIdMap count="3">
      <sheetId val="1"/>
      <sheetId val="2"/>
      <sheetId val="3"/>
    </sheetIdMap>
  </header>
  <header guid="{6ACCD545-1544-4A32-883D-F8F582E6B0A6}" dateTime="2020-09-07T10:23:49" maxSheetId="4" userName="Natalija Vdobčenko" r:id="rId1768">
    <sheetIdMap count="3">
      <sheetId val="1"/>
      <sheetId val="2"/>
      <sheetId val="3"/>
    </sheetIdMap>
  </header>
  <header guid="{E4DD5C17-6A22-4B32-B01A-992A8F1FA3C1}" dateTime="2020-09-07T10:44:47" maxSheetId="4" userName="Natalija Vdobčenko" r:id="rId1769" minRId="11775" maxRId="11777">
    <sheetIdMap count="3">
      <sheetId val="1"/>
      <sheetId val="2"/>
      <sheetId val="3"/>
    </sheetIdMap>
  </header>
  <header guid="{B1C82461-5A75-441B-A7F1-B696AFE132DC}" dateTime="2020-09-07T11:16:25" maxSheetId="4" userName="Natalija Vdobčenko" r:id="rId1770" minRId="11778" maxRId="11779">
    <sheetIdMap count="3">
      <sheetId val="1"/>
      <sheetId val="2"/>
      <sheetId val="3"/>
    </sheetIdMap>
  </header>
  <header guid="{84B48B58-0684-4121-AD08-C1ADABE4CF4D}" dateTime="2020-09-07T11:55:05" maxSheetId="4" userName="Natalija Vdobčenko" r:id="rId1771" minRId="11780" maxRId="11782">
    <sheetIdMap count="3">
      <sheetId val="1"/>
      <sheetId val="2"/>
      <sheetId val="3"/>
    </sheetIdMap>
  </header>
  <header guid="{492EF21F-EC1F-48BB-8B57-B308795848AD}" dateTime="2020-09-07T12:56:29" maxSheetId="4" userName="Natalija Vdobčenko" r:id="rId1772" minRId="11783" maxRId="11787">
    <sheetIdMap count="3">
      <sheetId val="1"/>
      <sheetId val="2"/>
      <sheetId val="3"/>
    </sheetIdMap>
  </header>
  <header guid="{79DAB4BA-41CD-4DF4-9025-2A85244DB84D}" dateTime="2020-09-07T13:11:49" maxSheetId="4" userName="Natalija Vdobčenko" r:id="rId1773" minRId="11788" maxRId="11809">
    <sheetIdMap count="3">
      <sheetId val="1"/>
      <sheetId val="2"/>
      <sheetId val="3"/>
    </sheetIdMap>
  </header>
  <header guid="{2FCE9D16-CD8E-4C4F-8F48-51463BE3E5B8}" dateTime="2020-09-07T13:13:30" maxSheetId="4" userName="Natalija Vdobčenko" r:id="rId1774" minRId="11810" maxRId="11818">
    <sheetIdMap count="3">
      <sheetId val="1"/>
      <sheetId val="2"/>
      <sheetId val="3"/>
    </sheetIdMap>
  </header>
  <header guid="{63D30157-3882-42E5-B5DC-FFCC3603BCA1}" dateTime="2020-09-07T13:20:52" maxSheetId="4" userName="Natalija Vdobčenko" r:id="rId1775">
    <sheetIdMap count="3">
      <sheetId val="1"/>
      <sheetId val="2"/>
      <sheetId val="3"/>
    </sheetIdMap>
  </header>
  <header guid="{B7A6464E-86EB-435C-A9F4-600C4A9CE753}" dateTime="2020-09-07T13:43:34" maxSheetId="4" userName="Natalija Vdobčenko" r:id="rId1776" minRId="11819" maxRId="11827">
    <sheetIdMap count="3">
      <sheetId val="1"/>
      <sheetId val="2"/>
      <sheetId val="3"/>
    </sheetIdMap>
  </header>
  <header guid="{165BFA2F-D093-4F45-A622-C216AA45ACF2}" dateTime="2020-09-07T13:45:00" maxSheetId="4" userName="Natalija Vdobčenko" r:id="rId1777">
    <sheetIdMap count="3">
      <sheetId val="1"/>
      <sheetId val="2"/>
      <sheetId val="3"/>
    </sheetIdMap>
  </header>
  <header guid="{83BAF56C-0911-4F23-A7C5-51ED2DA840C7}" dateTime="2020-09-07T13:56:35" maxSheetId="4" userName="Natalija Vdobčenko" r:id="rId1778" minRId="11828" maxRId="11830">
    <sheetIdMap count="3">
      <sheetId val="1"/>
      <sheetId val="2"/>
      <sheetId val="3"/>
    </sheetIdMap>
  </header>
  <header guid="{16F61FB2-E3F7-44D2-A384-D20C4C2F8B5E}" dateTime="2020-09-07T13:57:42" maxSheetId="4" userName="Natalija Vdobčenko" r:id="rId1779" minRId="11831">
    <sheetIdMap count="3">
      <sheetId val="1"/>
      <sheetId val="2"/>
      <sheetId val="3"/>
    </sheetIdMap>
  </header>
  <header guid="{B253FE5A-C4A2-4809-9E29-750275E8A2C0}" dateTime="2020-09-07T13:58:05" maxSheetId="4" userName="Natalija Vdobčenko" r:id="rId1780" minRId="11832">
    <sheetIdMap count="3">
      <sheetId val="1"/>
      <sheetId val="2"/>
      <sheetId val="3"/>
    </sheetIdMap>
  </header>
  <header guid="{3D4AFC02-2AFD-407D-AEF3-11D2004C0584}" dateTime="2020-09-07T15:33:58" maxSheetId="4" userName="Natalija Vdobčenko" r:id="rId1781" minRId="11833">
    <sheetIdMap count="3">
      <sheetId val="1"/>
      <sheetId val="2"/>
      <sheetId val="3"/>
    </sheetIdMap>
  </header>
  <header guid="{6AFE40DB-770B-42CA-8D64-A1CD12751F64}" dateTime="2020-09-07T15:35:03" maxSheetId="4" userName="Natalija Vdobčenko" r:id="rId1782" minRId="11834">
    <sheetIdMap count="3">
      <sheetId val="1"/>
      <sheetId val="2"/>
      <sheetId val="3"/>
    </sheetIdMap>
  </header>
  <header guid="{9C82E7D6-3B76-494D-A49A-4DF088058372}" dateTime="2020-09-07T15:40:34" maxSheetId="4" userName="Natalija Vdobčenko" r:id="rId1783" minRId="11835" maxRId="11836">
    <sheetIdMap count="3">
      <sheetId val="1"/>
      <sheetId val="2"/>
      <sheetId val="3"/>
    </sheetIdMap>
  </header>
  <header guid="{080FDECC-BE8C-4E44-95E9-737D2822A75C}" dateTime="2020-09-07T16:37:03" maxSheetId="4" userName="Natalija Vdobčenko" r:id="rId1784">
    <sheetIdMap count="3">
      <sheetId val="1"/>
      <sheetId val="2"/>
      <sheetId val="3"/>
    </sheetIdMap>
  </header>
  <header guid="{DEB234A4-FA1C-445E-A689-38BEEB1F9719}" dateTime="2020-09-08T09:41:17" maxSheetId="4" userName="Natalija Vdobčenko" r:id="rId1785">
    <sheetIdMap count="3">
      <sheetId val="1"/>
      <sheetId val="2"/>
      <sheetId val="3"/>
    </sheetIdMap>
  </header>
  <header guid="{1FEFF16E-DD23-4976-A6DB-171B9F6A4BFC}" dateTime="2020-09-08T10:30:05" maxSheetId="4" userName="Natalija Vdobčenko" r:id="rId1786">
    <sheetIdMap count="3">
      <sheetId val="1"/>
      <sheetId val="2"/>
      <sheetId val="3"/>
    </sheetIdMap>
  </header>
  <header guid="{53BE7A94-6C01-4CF7-8E56-A4F8032579DE}" dateTime="2020-09-08T10:34:44" maxSheetId="4" userName="Natalija Vdobčenko" r:id="rId1787" minRId="11837" maxRId="11844">
    <sheetIdMap count="3">
      <sheetId val="1"/>
      <sheetId val="2"/>
      <sheetId val="3"/>
    </sheetIdMap>
  </header>
  <header guid="{C4D2FF07-2A4C-4701-B0AD-B309EE8918C5}" dateTime="2020-09-08T10:37:34" maxSheetId="4" userName="Natalija Vdobčenko" r:id="rId1788" minRId="11845" maxRId="11856">
    <sheetIdMap count="3">
      <sheetId val="1"/>
      <sheetId val="2"/>
      <sheetId val="3"/>
    </sheetIdMap>
  </header>
  <header guid="{C00FEFC3-E28A-4085-9EA3-A800FF78E8E2}" dateTime="2020-09-08T11:07:30" maxSheetId="4" userName="Natalija Vdobčenko" r:id="rId1789" minRId="11857" maxRId="11866">
    <sheetIdMap count="3">
      <sheetId val="1"/>
      <sheetId val="2"/>
      <sheetId val="3"/>
    </sheetIdMap>
  </header>
  <header guid="{C7C57A36-EDE6-46DC-9F65-3C5C41FFC989}" dateTime="2020-09-08T11:13:39" maxSheetId="4" userName="Natalija Vdobčenko" r:id="rId1790" minRId="11867" maxRId="11869">
    <sheetIdMap count="3">
      <sheetId val="1"/>
      <sheetId val="2"/>
      <sheetId val="3"/>
    </sheetIdMap>
  </header>
  <header guid="{386E83C5-07CB-4C92-82CD-C6EE607B9AA3}" dateTime="2020-09-08T11:33:13" maxSheetId="4" userName="Natalija Vdobčenko" r:id="rId1791" minRId="11870" maxRId="11871">
    <sheetIdMap count="3">
      <sheetId val="1"/>
      <sheetId val="2"/>
      <sheetId val="3"/>
    </sheetIdMap>
  </header>
  <header guid="{C13C4CFA-205F-4C43-B04D-C7975245281A}" dateTime="2020-09-08T11:34:06" maxSheetId="4" userName="Natalija Vdobčenko" r:id="rId1792" minRId="11872" maxRId="11873">
    <sheetIdMap count="3">
      <sheetId val="1"/>
      <sheetId val="2"/>
      <sheetId val="3"/>
    </sheetIdMap>
  </header>
  <header guid="{06A17CBC-25A1-445A-A234-EC90B301713A}" dateTime="2020-09-08T13:28:12" maxSheetId="4" userName="Natalija Vdobčenko" r:id="rId1793">
    <sheetIdMap count="3">
      <sheetId val="1"/>
      <sheetId val="2"/>
      <sheetId val="3"/>
    </sheetIdMap>
  </header>
  <header guid="{A49AF0A6-E7D4-466A-A99F-77812CA0FD1F}" dateTime="2020-09-08T13:51:56" maxSheetId="4" userName="Natalija Vdobčenko" r:id="rId1794">
    <sheetIdMap count="3">
      <sheetId val="1"/>
      <sheetId val="2"/>
      <sheetId val="3"/>
    </sheetIdMap>
  </header>
  <header guid="{425C7A2D-0F90-4CA5-8831-BBECDB9D2D33}" dateTime="2020-09-08T14:09:48" maxSheetId="4" userName="Natalija Vdobčenko" r:id="rId1795">
    <sheetIdMap count="3">
      <sheetId val="1"/>
      <sheetId val="2"/>
      <sheetId val="3"/>
    </sheetIdMap>
  </header>
  <header guid="{FB54428B-8861-4581-BA4F-2031FBD02E7C}" dateTime="2020-09-08T15:48:50" maxSheetId="4" userName="Natalija Vdobčenko" r:id="rId1796" minRId="11874" maxRId="11875">
    <sheetIdMap count="3">
      <sheetId val="1"/>
      <sheetId val="2"/>
      <sheetId val="3"/>
    </sheetIdMap>
  </header>
  <header guid="{F45DE959-9B7D-4AE2-8A11-DAF97B98C69E}" dateTime="2020-09-08T15:49:48" maxSheetId="4" userName="Natalija Vdobčenko" r:id="rId1797" minRId="11876">
    <sheetIdMap count="3">
      <sheetId val="1"/>
      <sheetId val="2"/>
      <sheetId val="3"/>
    </sheetIdMap>
  </header>
  <header guid="{CB099865-9583-491C-B16C-FF240076B4E7}" dateTime="2020-09-08T16:18:52" maxSheetId="4" userName="Natalija Vdobčenko" r:id="rId1798" minRId="11877" maxRId="11879">
    <sheetIdMap count="3">
      <sheetId val="1"/>
      <sheetId val="2"/>
      <sheetId val="3"/>
    </sheetIdMap>
  </header>
  <header guid="{23264EFC-17F6-4B91-AFC8-B66903CC4F37}" dateTime="2020-09-08T16:19:35" maxSheetId="4" userName="Natalija Vdobčenko" r:id="rId1799" minRId="11880" maxRId="11881">
    <sheetIdMap count="3">
      <sheetId val="1"/>
      <sheetId val="2"/>
      <sheetId val="3"/>
    </sheetIdMap>
  </header>
  <header guid="{5A22BA7D-05E3-4038-A645-B7C0BB27ECAC}" dateTime="2020-09-08T16:30:55" maxSheetId="4" userName="Natalija Vdobčenko" r:id="rId1800" minRId="11882" maxRId="11883">
    <sheetIdMap count="3">
      <sheetId val="1"/>
      <sheetId val="2"/>
      <sheetId val="3"/>
    </sheetIdMap>
  </header>
  <header guid="{8A3706B8-B972-4DCD-ADEF-DE722F1219C2}" dateTime="2020-09-08T16:34:03" maxSheetId="4" userName="Natalija Vdobčenko" r:id="rId1801">
    <sheetIdMap count="3">
      <sheetId val="1"/>
      <sheetId val="2"/>
      <sheetId val="3"/>
    </sheetIdMap>
  </header>
  <header guid="{3ABC747A-F924-4A96-8837-A2FD2A251636}" dateTime="2020-09-09T10:09:19" maxSheetId="4" userName="Natalija Vdobčenko" r:id="rId1802" minRId="11884" maxRId="11885">
    <sheetIdMap count="3">
      <sheetId val="1"/>
      <sheetId val="2"/>
      <sheetId val="3"/>
    </sheetIdMap>
  </header>
  <header guid="{B8954AE9-21AF-4C4E-A299-86E65127C5B4}" dateTime="2020-09-09T10:11:42" maxSheetId="4" userName="Natalija Vdobčenko" r:id="rId1803" minRId="11886" maxRId="11887">
    <sheetIdMap count="3">
      <sheetId val="1"/>
      <sheetId val="2"/>
      <sheetId val="3"/>
    </sheetIdMap>
  </header>
  <header guid="{C91B32D6-ED32-403E-AE58-25F4CD9B64A4}" dateTime="2020-09-09T11:51:59" maxSheetId="4" userName="Natalija Vdobčenko" r:id="rId1804" minRId="11888">
    <sheetIdMap count="3">
      <sheetId val="1"/>
      <sheetId val="2"/>
      <sheetId val="3"/>
    </sheetIdMap>
  </header>
  <header guid="{CB3310E9-64A8-4E1D-BECD-CC222542825D}" dateTime="2020-09-09T11:53:25" maxSheetId="4" userName="Natalija Vdobčenko" r:id="rId1805" minRId="11889">
    <sheetIdMap count="3">
      <sheetId val="1"/>
      <sheetId val="2"/>
      <sheetId val="3"/>
    </sheetIdMap>
  </header>
  <header guid="{216BBC0C-CF33-4B51-BBB1-8AC4F44BF636}" dateTime="2020-09-09T11:57:20" maxSheetId="4" userName="Natalija Vdobčenko" r:id="rId1806">
    <sheetIdMap count="3">
      <sheetId val="1"/>
      <sheetId val="2"/>
      <sheetId val="3"/>
    </sheetIdMap>
  </header>
  <header guid="{C46D085C-17DA-4A61-9BB0-9F83E7BD8BF7}" dateTime="2020-09-09T13:14:47" maxSheetId="4" userName="Natalija Vdobčenko" r:id="rId1807">
    <sheetIdMap count="3">
      <sheetId val="1"/>
      <sheetId val="2"/>
      <sheetId val="3"/>
    </sheetIdMap>
  </header>
  <header guid="{6E1BF552-37F4-4989-8230-BD48C0A0188C}" dateTime="2020-09-09T16:14:42" maxSheetId="4" userName="Natalija Vdobčenko" r:id="rId1808" minRId="11890">
    <sheetIdMap count="3">
      <sheetId val="1"/>
      <sheetId val="2"/>
      <sheetId val="3"/>
    </sheetIdMap>
  </header>
  <header guid="{5D0776E3-8C8C-412A-8E59-AAB459F17474}" dateTime="2020-09-09T17:08:56" maxSheetId="4" userName="Natalija Vdobčenko" r:id="rId1809" minRId="11891" maxRId="11893">
    <sheetIdMap count="3">
      <sheetId val="1"/>
      <sheetId val="2"/>
      <sheetId val="3"/>
    </sheetIdMap>
  </header>
  <header guid="{1898C450-E027-41BC-B75A-B165CFEC2907}" dateTime="2020-09-09T17:25:33" maxSheetId="4" userName="Natalija Vdobčenko" r:id="rId1810">
    <sheetIdMap count="3">
      <sheetId val="1"/>
      <sheetId val="2"/>
      <sheetId val="3"/>
    </sheetIdMap>
  </header>
  <header guid="{EA5B3CB4-3250-4AEF-BD37-C9C8BD880FF6}" dateTime="2020-09-09T17:56:33" maxSheetId="4" userName="Natalija Vdobčenko" r:id="rId1811">
    <sheetIdMap count="3">
      <sheetId val="1"/>
      <sheetId val="2"/>
      <sheetId val="3"/>
    </sheetIdMap>
  </header>
  <header guid="{654AA784-9A7D-4B05-B701-60B9D445D242}" dateTime="2020-09-10T08:06:49" maxSheetId="4" userName="Natalija Vdobčenko" r:id="rId1812">
    <sheetIdMap count="3">
      <sheetId val="1"/>
      <sheetId val="2"/>
      <sheetId val="3"/>
    </sheetIdMap>
  </header>
  <header guid="{64FB5607-92AD-4007-9839-B274E57347F6}" dateTime="2020-09-10T09:22:06" maxSheetId="4" userName="Natalija Vdobčenko" r:id="rId1813" minRId="11894" maxRId="11895">
    <sheetIdMap count="3">
      <sheetId val="1"/>
      <sheetId val="2"/>
      <sheetId val="3"/>
    </sheetIdMap>
  </header>
  <header guid="{F069C53D-5495-4F80-BCFA-A0EDC213D7D2}" dateTime="2020-09-10T09:28:45" maxSheetId="4" userName="Natalija Vdobčenko" r:id="rId1814" minRId="11896" maxRId="11897">
    <sheetIdMap count="3">
      <sheetId val="1"/>
      <sheetId val="2"/>
      <sheetId val="3"/>
    </sheetIdMap>
  </header>
  <header guid="{BCBDF7DA-EF5D-4E4C-9B29-6230C9F15D0D}" dateTime="2020-09-10T09:34:18" maxSheetId="4" userName="Natalija Vdobčenko" r:id="rId1815" minRId="11898" maxRId="11927">
    <sheetIdMap count="3">
      <sheetId val="1"/>
      <sheetId val="2"/>
      <sheetId val="3"/>
    </sheetIdMap>
  </header>
  <header guid="{7F611CD4-E6DF-4D1D-943A-AC8268E5DBEF}" dateTime="2020-09-10T09:35:44" maxSheetId="4" userName="Natalija Vdobčenko" r:id="rId1816" minRId="11928">
    <sheetIdMap count="3">
      <sheetId val="1"/>
      <sheetId val="2"/>
      <sheetId val="3"/>
    </sheetIdMap>
  </header>
  <header guid="{06435ED6-8746-420A-BBEB-9CA9390B1B94}" dateTime="2020-09-10T09:53:16" maxSheetId="4" userName="Natalija Vdobčenko" r:id="rId1817" minRId="11929" maxRId="11931">
    <sheetIdMap count="3">
      <sheetId val="1"/>
      <sheetId val="2"/>
      <sheetId val="3"/>
    </sheetIdMap>
  </header>
  <header guid="{C39F4D4C-48D5-4829-90C7-D2C1F315D332}" dateTime="2020-09-10T10:00:35" maxSheetId="4" userName="Natalija Vdobčenko" r:id="rId1818" minRId="11932" maxRId="11934">
    <sheetIdMap count="3">
      <sheetId val="1"/>
      <sheetId val="2"/>
      <sheetId val="3"/>
    </sheetIdMap>
  </header>
  <header guid="{B7C36C97-CEFC-44F7-A755-732480188CB4}" dateTime="2020-09-10T10:13:56" maxSheetId="4" userName="Natalija Vdobčenko" r:id="rId1819">
    <sheetIdMap count="3">
      <sheetId val="1"/>
      <sheetId val="2"/>
      <sheetId val="3"/>
    </sheetIdMap>
  </header>
  <header guid="{AF8C9A45-EA6A-46E0-BB25-9A9798119EDE}" dateTime="2020-09-10T10:30:02" maxSheetId="4" userName="Natalija Vdobčenko" r:id="rId1820">
    <sheetIdMap count="3">
      <sheetId val="1"/>
      <sheetId val="2"/>
      <sheetId val="3"/>
    </sheetIdMap>
  </header>
  <header guid="{CE5F60B0-11D3-47CE-B29D-545D5539BF85}" dateTime="2020-09-10T10:31:35" maxSheetId="4" userName="Natalija Vdobčenko" r:id="rId1821" minRId="11935" maxRId="11938">
    <sheetIdMap count="3">
      <sheetId val="1"/>
      <sheetId val="2"/>
      <sheetId val="3"/>
    </sheetIdMap>
  </header>
  <header guid="{87EF3ACC-FE75-471D-8590-3BE9437905EB}" dateTime="2020-09-10T10:38:39" maxSheetId="4" userName="Jolanta Kalniņa" r:id="rId1822" minRId="11939" maxRId="11940">
    <sheetIdMap count="3">
      <sheetId val="1"/>
      <sheetId val="2"/>
      <sheetId val="3"/>
    </sheetIdMap>
  </header>
  <header guid="{8A589BB9-6CB4-4C98-BEA3-490576E22920}" dateTime="2020-09-10T10:40:14" maxSheetId="4" userName="Jolanta Kalniņa" r:id="rId1823">
    <sheetIdMap count="3">
      <sheetId val="1"/>
      <sheetId val="2"/>
      <sheetId val="3"/>
    </sheetIdMap>
  </header>
  <header guid="{45F53BD3-D233-4DE1-A37B-6752AA891BFE}" dateTime="2020-09-10T11:34:37" maxSheetId="4" userName="Natalija Vdobčenko" r:id="rId1824" minRId="11941" maxRId="11942">
    <sheetIdMap count="3">
      <sheetId val="1"/>
      <sheetId val="2"/>
      <sheetId val="3"/>
    </sheetIdMap>
  </header>
  <header guid="{3C05D60C-7162-4EFE-8FB2-3BB30AFD1811}" dateTime="2020-09-10T12:01:15" maxSheetId="4" userName="Natalija Vdobčenko" r:id="rId1825">
    <sheetIdMap count="3">
      <sheetId val="1"/>
      <sheetId val="2"/>
      <sheetId val="3"/>
    </sheetIdMap>
  </header>
  <header guid="{23E212A6-B0B0-421A-9BAC-D927498D8376}" dateTime="2020-09-10T13:23:32" maxSheetId="4" userName="Natalija Vdobčenko" r:id="rId1826">
    <sheetIdMap count="3">
      <sheetId val="1"/>
      <sheetId val="2"/>
      <sheetId val="3"/>
    </sheetIdMap>
  </header>
  <header guid="{2D2D0A0F-9ABD-4681-B39F-3E9C723363D4}" dateTime="2020-09-10T13:25:06" maxSheetId="4" userName="Natalija Vdobčenko" r:id="rId1827" minRId="11943">
    <sheetIdMap count="3">
      <sheetId val="1"/>
      <sheetId val="2"/>
      <sheetId val="3"/>
    </sheetIdMap>
  </header>
  <header guid="{18069F22-A342-4EBE-B580-1EB1998F45A1}" dateTime="2020-09-10T13:31:28" maxSheetId="4" userName="Natalija Vdobčenko" r:id="rId1828" minRId="11944">
    <sheetIdMap count="3">
      <sheetId val="1"/>
      <sheetId val="2"/>
      <sheetId val="3"/>
    </sheetIdMap>
  </header>
  <header guid="{9A9F8F58-9F1D-4387-B6D5-D4470D0BC619}" dateTime="2020-09-10T13:47:02" maxSheetId="4" userName="Natalija Vdobčenko" r:id="rId1829" minRId="11945" maxRId="11951">
    <sheetIdMap count="3">
      <sheetId val="1"/>
      <sheetId val="2"/>
      <sheetId val="3"/>
    </sheetIdMap>
  </header>
  <header guid="{D44139E3-2065-4773-9EAA-72332819E709}" dateTime="2020-09-10T13:49:20" maxSheetId="4" userName="Natalija Vdobčenko" r:id="rId1830" minRId="11952" maxRId="11953">
    <sheetIdMap count="3">
      <sheetId val="1"/>
      <sheetId val="2"/>
      <sheetId val="3"/>
    </sheetIdMap>
  </header>
  <header guid="{F10ED904-ABD5-4A67-9C11-C8CF49E74E1C}" dateTime="2020-09-10T13:53:23" maxSheetId="4" userName="Natalija Vdobčenko" r:id="rId1831" minRId="11954" maxRId="11957">
    <sheetIdMap count="3">
      <sheetId val="1"/>
      <sheetId val="2"/>
      <sheetId val="3"/>
    </sheetIdMap>
  </header>
  <header guid="{9C9AF473-B677-4418-9743-C8F7EE9E4B11}" dateTime="2020-09-10T14:13:01" maxSheetId="4" userName="Natalija Vdobčenko" r:id="rId1832" minRId="11958" maxRId="11959">
    <sheetIdMap count="3">
      <sheetId val="1"/>
      <sheetId val="2"/>
      <sheetId val="3"/>
    </sheetIdMap>
  </header>
  <header guid="{554B181B-8555-48E2-856C-9BDE6CFB9F24}" dateTime="2020-09-10T15:34:39" maxSheetId="4" userName="Natalija Vdobčenko" r:id="rId1833">
    <sheetIdMap count="3">
      <sheetId val="1"/>
      <sheetId val="2"/>
      <sheetId val="3"/>
    </sheetIdMap>
  </header>
  <header guid="{05B2C3CC-8415-4C93-9353-7CB3A8F8722A}" dateTime="2020-09-10T16:10:07" maxSheetId="4" userName="Jolanta Kalniņa" r:id="rId1834">
    <sheetIdMap count="3">
      <sheetId val="1"/>
      <sheetId val="2"/>
      <sheetId val="3"/>
    </sheetIdMap>
  </header>
  <header guid="{18B9B34F-DD48-4835-80D9-015FEABA53FB}" dateTime="2020-09-11T09:19:51" maxSheetId="4" userName="Natalija Vdobčenko" r:id="rId1835" minRId="11961">
    <sheetIdMap count="3">
      <sheetId val="1"/>
      <sheetId val="2"/>
      <sheetId val="3"/>
    </sheetIdMap>
  </header>
  <header guid="{FFA5147D-C783-4B50-8344-67750AA53884}" dateTime="2020-09-11T13:57:13" maxSheetId="4" userName="Natalija Vdobčenko" r:id="rId1836" minRId="11962">
    <sheetIdMap count="3">
      <sheetId val="1"/>
      <sheetId val="2"/>
      <sheetId val="3"/>
    </sheetIdMap>
  </header>
  <header guid="{590B121E-C687-4E8F-BC4A-B055A6293888}" dateTime="2020-09-11T15:43:08" maxSheetId="4" userName="Natalija Vdobčenko" r:id="rId1837">
    <sheetIdMap count="3">
      <sheetId val="1"/>
      <sheetId val="2"/>
      <sheetId val="3"/>
    </sheetIdMap>
  </header>
  <header guid="{39FF7BAC-6ABC-430B-906B-FD858470A473}" dateTime="2020-09-14T08:47:27" maxSheetId="4" userName="Natalija Vdobčenko" r:id="rId1838" minRId="11963" maxRId="11966">
    <sheetIdMap count="3">
      <sheetId val="1"/>
      <sheetId val="2"/>
      <sheetId val="3"/>
    </sheetIdMap>
  </header>
  <header guid="{7995E7A0-0A0F-4907-B897-403F0A0B08DD}" dateTime="2020-09-14T08:48:19" maxSheetId="4" userName="Natalija Vdobčenko" r:id="rId1839" minRId="11967">
    <sheetIdMap count="3">
      <sheetId val="1"/>
      <sheetId val="2"/>
      <sheetId val="3"/>
    </sheetIdMap>
  </header>
  <header guid="{8169710E-B522-482A-92F9-524B1B99EBC4}" dateTime="2020-09-14T08:52:11" maxSheetId="4" userName="Natalija Vdobčenko" r:id="rId1840" minRId="11968">
    <sheetIdMap count="3">
      <sheetId val="1"/>
      <sheetId val="2"/>
      <sheetId val="3"/>
    </sheetIdMap>
  </header>
  <header guid="{4C7D3A2B-3B19-408E-9F92-F0CD26CC85D3}" dateTime="2020-09-14T10:15:12" maxSheetId="4" userName="Natalija Vdobčenko" r:id="rId1841" minRId="11969" maxRId="11970">
    <sheetIdMap count="3">
      <sheetId val="1"/>
      <sheetId val="2"/>
      <sheetId val="3"/>
    </sheetIdMap>
  </header>
  <header guid="{491DA733-F51D-4005-B642-78A6B6F859E9}" dateTime="2020-09-14T10:57:16" maxSheetId="4" userName="Natalija Vdobčenko" r:id="rId1842" minRId="11971">
    <sheetIdMap count="3">
      <sheetId val="1"/>
      <sheetId val="2"/>
      <sheetId val="3"/>
    </sheetIdMap>
  </header>
  <header guid="{2A83C2E2-AD38-46CE-8A49-E12A031D52C0}" dateTime="2020-09-14T10:59:14" maxSheetId="4" userName="Natalija Vdobčenko" r:id="rId1843" minRId="11972">
    <sheetIdMap count="3">
      <sheetId val="1"/>
      <sheetId val="2"/>
      <sheetId val="3"/>
    </sheetIdMap>
  </header>
  <header guid="{608A741C-5851-49B1-920C-1234FD28252D}" dateTime="2020-09-14T13:18:55" maxSheetId="4" userName="Natalija Vdobčenko" r:id="rId1844">
    <sheetIdMap count="3">
      <sheetId val="1"/>
      <sheetId val="2"/>
      <sheetId val="3"/>
    </sheetIdMap>
  </header>
  <header guid="{CB9CDE96-C9EC-4133-9E4A-1777168268FF}" dateTime="2020-09-14T13:25:51" maxSheetId="4" userName="Natalija Vdobčenko" r:id="rId1845" minRId="11973" maxRId="11988">
    <sheetIdMap count="3">
      <sheetId val="1"/>
      <sheetId val="2"/>
      <sheetId val="3"/>
    </sheetIdMap>
  </header>
  <header guid="{F2788890-484F-4F3B-B6EC-3A2C986B8358}" dateTime="2020-09-14T13:28:21" maxSheetId="4" userName="Natalija Vdobčenko" r:id="rId1846" minRId="11989" maxRId="11990">
    <sheetIdMap count="3">
      <sheetId val="1"/>
      <sheetId val="2"/>
      <sheetId val="3"/>
    </sheetIdMap>
  </header>
  <header guid="{8FFD5371-39B2-4D07-B1D2-DE9F7872A8F1}" dateTime="2020-09-14T13:34:43" maxSheetId="4" userName="Natalija Vdobčenko" r:id="rId1847" minRId="11991" maxRId="11993">
    <sheetIdMap count="3">
      <sheetId val="1"/>
      <sheetId val="2"/>
      <sheetId val="3"/>
    </sheetIdMap>
  </header>
  <header guid="{D2324B33-0BBA-4A91-8B8D-ED27147A4F5B}" dateTime="2020-09-14T13:36:18" maxSheetId="4" userName="Natalija Vdobčenko" r:id="rId1848" minRId="11994" maxRId="11997">
    <sheetIdMap count="3">
      <sheetId val="1"/>
      <sheetId val="2"/>
      <sheetId val="3"/>
    </sheetIdMap>
  </header>
  <header guid="{B8D012F6-C112-4D05-8600-5CD06A3D72D6}" dateTime="2020-09-14T13:36:57" maxSheetId="4" userName="Natalija Vdobčenko" r:id="rId1849" minRId="11998" maxRId="11999">
    <sheetIdMap count="3">
      <sheetId val="1"/>
      <sheetId val="2"/>
      <sheetId val="3"/>
    </sheetIdMap>
  </header>
  <header guid="{9754CA8C-510A-4254-8946-2CD399DA57BD}" dateTime="2020-09-14T14:05:27" maxSheetId="4" userName="Natalija Vdobčenko" r:id="rId1850">
    <sheetIdMap count="3">
      <sheetId val="1"/>
      <sheetId val="2"/>
      <sheetId val="3"/>
    </sheetIdMap>
  </header>
  <header guid="{A4F7EE94-84C3-40C1-883A-0326A59A28AC}" dateTime="2020-09-14T15:48:57" maxSheetId="4" userName="Natalija Vdobčenko" r:id="rId1851" minRId="12000">
    <sheetIdMap count="3">
      <sheetId val="1"/>
      <sheetId val="2"/>
      <sheetId val="3"/>
    </sheetIdMap>
  </header>
  <header guid="{72281D84-5EF5-4C12-A250-1D2096F245B0}" dateTime="2020-09-14T15:49:22" maxSheetId="4" userName="Natalija Vdobčenko" r:id="rId1852" minRId="12001">
    <sheetIdMap count="3">
      <sheetId val="1"/>
      <sheetId val="2"/>
      <sheetId val="3"/>
    </sheetIdMap>
  </header>
  <header guid="{06DBF25D-CFF3-44EF-BC21-5E2AE77A68E5}" dateTime="2020-09-15T09:46:38" maxSheetId="4" userName="Natalija Vdobčenko" r:id="rId1853">
    <sheetIdMap count="3">
      <sheetId val="1"/>
      <sheetId val="2"/>
      <sheetId val="3"/>
    </sheetIdMap>
  </header>
  <header guid="{2435BF55-66D1-4989-BCFA-D25B5C32CC54}" dateTime="2020-09-16T11:48:55" maxSheetId="4" userName="Natalija Vdobčenko" r:id="rId1854" minRId="12002" maxRId="12003">
    <sheetIdMap count="3">
      <sheetId val="1"/>
      <sheetId val="2"/>
      <sheetId val="3"/>
    </sheetIdMap>
  </header>
  <header guid="{0601EA8D-F010-499D-909B-5BDD1611F4DC}" dateTime="2020-09-16T17:04:59" maxSheetId="4" userName="Natalija Vdobčenko" r:id="rId1855">
    <sheetIdMap count="3">
      <sheetId val="1"/>
      <sheetId val="2"/>
      <sheetId val="3"/>
    </sheetIdMap>
  </header>
  <header guid="{C0F39749-F3B0-404E-9869-93269D3249C3}" dateTime="2020-09-17T11:03:14" maxSheetId="4" userName="Natalija Vdobčenko" r:id="rId1856" minRId="12004" maxRId="12005">
    <sheetIdMap count="3">
      <sheetId val="1"/>
      <sheetId val="2"/>
      <sheetId val="3"/>
    </sheetIdMap>
  </header>
  <header guid="{DDC0E444-3F65-44B0-8091-2145D06349B2}" dateTime="2020-09-17T11:05:41" maxSheetId="4" userName="Natalija Vdobčenko" r:id="rId1857">
    <sheetIdMap count="3">
      <sheetId val="1"/>
      <sheetId val="2"/>
      <sheetId val="3"/>
    </sheetIdMap>
  </header>
  <header guid="{D9A0AF8B-B788-4F52-97B0-C469491A5531}" dateTime="2020-09-21T11:09:32" maxSheetId="4" userName="Natalija Vdobčenko" r:id="rId1858">
    <sheetIdMap count="3">
      <sheetId val="1"/>
      <sheetId val="2"/>
      <sheetId val="3"/>
    </sheetIdMap>
  </header>
  <header guid="{FB2614D9-6013-405F-B5CA-AD70A09023F8}" dateTime="2020-09-21T11:14:08" maxSheetId="4" userName="Jolanta Kalniņa" r:id="rId1859" minRId="12006">
    <sheetIdMap count="3">
      <sheetId val="1"/>
      <sheetId val="2"/>
      <sheetId val="3"/>
    </sheetIdMap>
  </header>
  <header guid="{CF75389E-D1CA-4FCA-BDDB-D8D0B184B0AA}" dateTime="2020-09-21T11:16:19" maxSheetId="4" userName="Natalija Vdobčenko" r:id="rId1860">
    <sheetIdMap count="3">
      <sheetId val="1"/>
      <sheetId val="2"/>
      <sheetId val="3"/>
    </sheetIdMap>
  </header>
  <header guid="{6FF197AE-3CB0-4B0A-91F7-B189C4228A0D}" dateTime="2020-09-21T11:19:02" maxSheetId="4" userName="Natalija Vdobčenko" r:id="rId1861">
    <sheetIdMap count="3">
      <sheetId val="1"/>
      <sheetId val="2"/>
      <sheetId val="3"/>
    </sheetIdMap>
  </header>
  <header guid="{796C3F16-0B30-4990-B0A2-18D83FEEAD79}" dateTime="2020-09-21T14:45:59" maxSheetId="4" userName="Natalija Vdobčenko" r:id="rId1862">
    <sheetIdMap count="3">
      <sheetId val="1"/>
      <sheetId val="2"/>
      <sheetId val="3"/>
    </sheetIdMap>
  </header>
  <header guid="{B756CA52-0A3E-43C9-8E20-15BF7C2CC6B2}" dateTime="2020-09-21T15:49:31" maxSheetId="4" userName="Natalija Vdobčenko" r:id="rId1863" minRId="12008" maxRId="12011">
    <sheetIdMap count="3">
      <sheetId val="1"/>
      <sheetId val="2"/>
      <sheetId val="3"/>
    </sheetIdMap>
  </header>
  <header guid="{24DF4649-9AF0-434F-8F2E-A0384C424696}" dateTime="2020-09-21T15:50:19" maxSheetId="4" userName="Natalija Vdobčenko" r:id="rId1864" minRId="12012" maxRId="12013">
    <sheetIdMap count="3">
      <sheetId val="1"/>
      <sheetId val="2"/>
      <sheetId val="3"/>
    </sheetIdMap>
  </header>
  <header guid="{9C3DDB56-597A-47F1-B9B5-56D14F831602}" dateTime="2020-09-21T15:51:23" maxSheetId="4" userName="Natalija Vdobčenko" r:id="rId1865" minRId="12014" maxRId="12015">
    <sheetIdMap count="3">
      <sheetId val="1"/>
      <sheetId val="2"/>
      <sheetId val="3"/>
    </sheetIdMap>
  </header>
  <header guid="{BF8FC871-F240-4870-BE86-E8765A9B8473}" dateTime="2020-09-21T16:03:15" maxSheetId="4" userName="Natalija Vdobčenko" r:id="rId1866" minRId="12016" maxRId="12048">
    <sheetIdMap count="3">
      <sheetId val="1"/>
      <sheetId val="2"/>
      <sheetId val="3"/>
    </sheetIdMap>
  </header>
  <header guid="{5ED8E9CA-D3B2-4006-825B-AA44DEB5C00C}" dateTime="2020-09-23T09:57:06" maxSheetId="4" userName="Natalija Vdobčenko" r:id="rId1867">
    <sheetIdMap count="3">
      <sheetId val="1"/>
      <sheetId val="2"/>
      <sheetId val="3"/>
    </sheetIdMap>
  </header>
  <header guid="{E96E23FA-F8AA-4086-8DE3-EC8B38473CB6}" dateTime="2020-09-23T10:20:25" maxSheetId="4" userName="Natalija Vdobčenko" r:id="rId1868" minRId="12049" maxRId="12050">
    <sheetIdMap count="3">
      <sheetId val="1"/>
      <sheetId val="2"/>
      <sheetId val="3"/>
    </sheetIdMap>
  </header>
  <header guid="{78AD961B-F219-46C3-AC78-73EB9E069EFF}" dateTime="2020-09-23T10:22:10" maxSheetId="4" userName="Natalija Vdobčenko" r:id="rId1869" minRId="12051" maxRId="12056">
    <sheetIdMap count="3">
      <sheetId val="1"/>
      <sheetId val="2"/>
      <sheetId val="3"/>
    </sheetIdMap>
  </header>
  <header guid="{CC788BD3-29BF-4063-80E4-8330DD522FA8}" dateTime="2020-09-23T10:23:25" maxSheetId="4" userName="Natalija Vdobčenko" r:id="rId1870" minRId="12057" maxRId="12060">
    <sheetIdMap count="3">
      <sheetId val="1"/>
      <sheetId val="2"/>
      <sheetId val="3"/>
    </sheetIdMap>
  </header>
  <header guid="{CEF3D875-CBC5-4A1C-95E8-F44545A39E74}" dateTime="2020-09-23T10:27:22" maxSheetId="4" userName="Natalija Vdobčenko" r:id="rId1871" minRId="12061" maxRId="12072">
    <sheetIdMap count="3">
      <sheetId val="1"/>
      <sheetId val="2"/>
      <sheetId val="3"/>
    </sheetIdMap>
  </header>
  <header guid="{FD2A0FA1-09D1-41DF-B37A-87AA89B6BEF2}" dateTime="2020-09-23T10:50:00" maxSheetId="4" userName="Natalija Vdobčenko" r:id="rId1872">
    <sheetIdMap count="3">
      <sheetId val="1"/>
      <sheetId val="2"/>
      <sheetId val="3"/>
    </sheetIdMap>
  </header>
  <header guid="{761CD2D5-C7D1-4995-B278-F77E8F64583C}" dateTime="2020-09-23T11:58:56" maxSheetId="4" userName="Dace Riterfelte" r:id="rId1873" minRId="12073">
    <sheetIdMap count="3">
      <sheetId val="1"/>
      <sheetId val="2"/>
      <sheetId val="3"/>
    </sheetIdMap>
  </header>
</headers>
</file>

<file path=xl/revisions/revisionLog16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4" sId="1">
    <nc r="E61">
      <v>-169</v>
    </nc>
  </rcc>
  <rcc rId="11645" sId="1">
    <nc r="G61">
      <v>169</v>
    </nc>
  </rcc>
  <rcv guid="{CFE03FCF-A4D8-435A-8A9B-0544466F5A93}" action="delete"/>
  <rcv guid="{CFE03FCF-A4D8-435A-8A9B-0544466F5A93}" action="add"/>
</revisions>
</file>

<file path=xl/revisions/revisionLog16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6" sId="1">
    <oc r="M7" t="inlineStr">
      <is>
        <t>budžets 2019.gadam."</t>
      </is>
    </oc>
    <nc r="M7" t="inlineStr">
      <is>
        <t>budžets 2020.gadam."</t>
      </is>
    </nc>
  </rcc>
  <rcv guid="{CFE03FCF-A4D8-435A-8A9B-0544466F5A93}" action="delete"/>
  <rcv guid="{CFE03FCF-A4D8-435A-8A9B-0544466F5A93}" action="add"/>
</revisions>
</file>

<file path=xl/revisions/revisionLog16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6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7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</revisions>
</file>

<file path=xl/revisions/revisionLog17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8" sId="1">
    <nc r="G566">
      <v>8838</v>
    </nc>
  </rcc>
  <rcv guid="{CFE03FCF-A4D8-435A-8A9B-0544466F5A93}" action="delete"/>
  <rcv guid="{CFE03FCF-A4D8-435A-8A9B-0544466F5A93}" action="add"/>
</revisions>
</file>

<file path=xl/revisions/revisionLog17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49" sId="1">
    <nc r="F563">
      <v>500</v>
    </nc>
  </rcc>
  <rcc rId="11650" sId="1">
    <nc r="G563">
      <v>-500</v>
    </nc>
  </rcc>
</revisions>
</file>

<file path=xl/revisions/revisionLog17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1" sId="1">
    <nc r="E557">
      <v>-5298</v>
    </nc>
  </rcc>
  <rcc rId="11652" sId="1">
    <oc r="G557">
      <v>-9000</v>
    </oc>
    <nc r="G557">
      <v>-3702</v>
    </nc>
  </rcc>
</revisions>
</file>

<file path=xl/revisions/revisionLog17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3" sId="1">
    <nc r="G187">
      <v>-100000</v>
    </nc>
  </rcc>
  <rcc rId="11654" sId="1">
    <nc r="J187">
      <v>100000</v>
    </nc>
  </rcc>
</revisions>
</file>

<file path=xl/revisions/revisionLog17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5" sId="1">
    <nc r="J101">
      <v>-12029</v>
    </nc>
  </rcc>
</revisions>
</file>

<file path=xl/revisions/revisionLog17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6" sId="1">
    <nc r="G250">
      <v>12029</v>
    </nc>
  </rcc>
</revisions>
</file>

<file path=xl/revisions/revisionLog17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7" sId="1">
    <nc r="J98">
      <v>-74397</v>
    </nc>
  </rcc>
</revisions>
</file>

<file path=xl/revisions/revisionLog17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8" sId="1">
    <oc r="G250">
      <v>12029</v>
    </oc>
    <nc r="G250">
      <v>86426</v>
    </nc>
  </rcc>
</revisions>
</file>

<file path=xl/revisions/revisionLog17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59" sId="1">
    <oc r="J107">
      <v>-51289</v>
    </oc>
    <nc r="J107">
      <v>-205037</v>
    </nc>
  </rcc>
  <rcc rId="11660" sId="1">
    <oc r="G250">
      <v>86426</v>
    </oc>
    <nc r="G250">
      <v>240174</v>
    </nc>
  </rcc>
</revisions>
</file>

<file path=xl/revisions/revisionLog17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1" sId="1">
    <nc r="J116">
      <v>-4884</v>
    </nc>
  </rcc>
  <rcc rId="11662" sId="1">
    <oc r="G250">
      <v>240174</v>
    </oc>
    <nc r="G250">
      <v>245058</v>
    </nc>
  </rcc>
</revisions>
</file>

<file path=xl/revisions/revisionLog17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3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</revisions>
</file>

<file path=xl/revisions/revisionLog17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64" sId="1">
    <oc r="N605">
      <f>'\\DC1\Finanses\GROZIJUMI\2020\09.2020\[1.pielikums_Pamatbudzeta_ienemumi _09_2020.xls]Sheet1'!$G$121-N602</f>
    </oc>
    <nc r="N605">
      <f>'\\DC1\Finanses\GROZIJUMI\2020\09.2020\[1.pielikums_Pamatbudzeta_ienemumi _09_2020.xls]Sheet1'!$G$121-N602</f>
    </nc>
  </rcc>
  <rcc rId="11665" sId="1">
    <nc r="P605">
      <v>131702</v>
    </nc>
  </rcc>
  <rcc rId="11666" sId="1">
    <nc r="P606">
      <v>83976</v>
    </nc>
  </rcc>
  <rcc rId="11667" sId="1">
    <nc r="P607">
      <v>23184</v>
    </nc>
  </rcc>
  <rcc rId="11668" sId="1">
    <nc r="Q605" t="inlineStr">
      <is>
        <t>aiz</t>
      </is>
    </nc>
  </rcc>
  <rcc rId="11669" sId="1">
    <nc r="Q606" t="inlineStr">
      <is>
        <t>aiz</t>
      </is>
    </nc>
  </rcc>
  <rcc rId="11670" sId="1">
    <nc r="Q607" t="inlineStr">
      <is>
        <t>drn</t>
      </is>
    </nc>
  </rcc>
  <rcv guid="{CFE03FCF-A4D8-435A-8A9B-0544466F5A93}" action="delete"/>
  <rcv guid="{CFE03FCF-A4D8-435A-8A9B-0544466F5A93}" action="add"/>
</revisions>
</file>

<file path=xl/revisions/revisionLog17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1" sId="1">
    <nc r="G542">
      <v>-31282</v>
    </nc>
  </rcc>
  <rcv guid="{CFE03FCF-A4D8-435A-8A9B-0544466F5A93}" action="delete"/>
  <rcv guid="{CFE03FCF-A4D8-435A-8A9B-0544466F5A93}" action="add"/>
</revisions>
</file>

<file path=xl/revisions/revisionLog17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2" sId="1">
    <oc r="G250">
      <v>245058</v>
    </oc>
    <nc r="G250">
      <v>276340</v>
    </nc>
  </rcc>
</revisions>
</file>

<file path=xl/revisions/revisionLog17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3" sId="1">
    <oc r="G250">
      <v>276340</v>
    </oc>
    <nc r="G250">
      <v>125108</v>
    </nc>
  </rcc>
  <rcc rId="11674" sId="1">
    <nc r="G413">
      <v>98796</v>
    </nc>
  </rcc>
  <rcc rId="11675" sId="1">
    <oc r="G398">
      <v>-6750</v>
    </oc>
    <nc r="G398">
      <v>45686</v>
    </nc>
  </rcc>
</revisions>
</file>

<file path=xl/revisions/revisionLog17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6" sId="1">
    <nc r="P608">
      <f>SUM(P605:P607)</f>
    </nc>
  </rcc>
  <rfmt sheetId="1" sqref="P608" start="0" length="2147483647">
    <dxf>
      <font>
        <color rgb="FFFF0000"/>
      </font>
    </dxf>
  </rfmt>
</revisions>
</file>

<file path=xl/revisions/revisionLog17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7" sId="1">
    <nc r="G491">
      <v>12791</v>
    </nc>
  </rcc>
  <rcc rId="11678" sId="1">
    <nc r="J181">
      <v>-12791</v>
    </nc>
  </rcc>
</revisions>
</file>

<file path=xl/revisions/revisionLog17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79" sId="1">
    <nc r="G485">
      <v>3518</v>
    </nc>
  </rcc>
  <rcc rId="11680" sId="1">
    <nc r="J485">
      <v>24706</v>
    </nc>
  </rcc>
</revisions>
</file>

<file path=xl/revisions/revisionLog17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1" sId="1">
    <nc r="G181">
      <v>-28224</v>
    </nc>
  </rcc>
</revisions>
</file>

<file path=xl/revisions/revisionLog17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2" sId="1">
    <nc r="G521">
      <v>-11777</v>
    </nc>
  </rcc>
  <rcc rId="11683" sId="1">
    <nc r="J521">
      <v>11777</v>
    </nc>
  </rcc>
</revisions>
</file>

<file path=xl/revisions/revisionLog17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4" sId="1">
    <oc r="G521">
      <v>-11777</v>
    </oc>
    <nc r="G521"/>
  </rcc>
  <rcc rId="11685" sId="1">
    <oc r="J521">
      <v>11777</v>
    </oc>
    <nc r="J521"/>
  </rcc>
</revisions>
</file>

<file path=xl/revisions/revisionLog17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6" sId="1">
    <nc r="G521">
      <v>-9472</v>
    </nc>
  </rcc>
  <rcc rId="11687" sId="1">
    <nc r="J521">
      <v>11777</v>
    </nc>
  </rcc>
</revisions>
</file>

<file path=xl/revisions/revisionLog17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8" sId="1">
    <oc r="J181">
      <v>-12791</v>
    </oc>
    <nc r="J181">
      <v>-15096</v>
    </nc>
  </rcc>
</revisions>
</file>

<file path=xl/revisions/revisionLog17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89" sId="1">
    <nc r="G590">
      <v>-4401</v>
    </nc>
  </rcc>
  <rcc rId="11690" sId="1">
    <nc r="J590">
      <v>4401</v>
    </nc>
  </rcc>
  <rcv guid="{CFE03FCF-A4D8-435A-8A9B-0544466F5A93}" action="delete"/>
  <rcv guid="{CFE03FCF-A4D8-435A-8A9B-0544466F5A93}" action="add"/>
</revisions>
</file>

<file path=xl/revisions/revisionLog17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1" sId="1">
    <nc r="E593">
      <v>420</v>
    </nc>
  </rcc>
  <rcc rId="11692" sId="1">
    <nc r="F593">
      <v>100</v>
    </nc>
  </rcc>
  <rcc rId="11693" sId="1">
    <oc r="G593">
      <v>-24092</v>
    </oc>
    <nc r="G593">
      <v>-24612</v>
    </nc>
  </rcc>
</revisions>
</file>

<file path=xl/revisions/revisionLog17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4" sId="1">
    <nc r="G584">
      <v>242</v>
    </nc>
  </rcc>
  <rcc rId="11695" sId="1">
    <oc r="G181">
      <v>-28224</v>
    </oc>
    <nc r="G181">
      <v>-28466</v>
    </nc>
  </rcc>
</revisions>
</file>

<file path=xl/revisions/revisionLog17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696" sId="1">
    <nc r="E216">
      <v>889</v>
    </nc>
  </rcc>
  <rcc rId="11697" sId="1">
    <nc r="F216">
      <v>44</v>
    </nc>
  </rcc>
  <rcc rId="11698" sId="1">
    <nc r="G216">
      <v>-2794</v>
    </nc>
  </rcc>
  <rcc rId="11699" sId="1">
    <nc r="J216">
      <v>1861</v>
    </nc>
  </rcc>
  <rcv guid="{CFE03FCF-A4D8-435A-8A9B-0544466F5A93}" action="delete"/>
  <rcv guid="{CFE03FCF-A4D8-435A-8A9B-0544466F5A93}" action="add"/>
</revisions>
</file>

<file path=xl/revisions/revisionLog17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0" sId="1">
    <oc r="J228">
      <v>7385</v>
    </oc>
    <nc r="J228">
      <v>14403</v>
    </nc>
  </rcc>
</revisions>
</file>

<file path=xl/revisions/revisionLog17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1" sId="1">
    <nc r="Q609" t="inlineStr">
      <is>
        <t>papildus</t>
      </is>
    </nc>
  </rcc>
  <rcc rId="11702" sId="1">
    <nc r="P609">
      <v>7018</v>
    </nc>
  </rcc>
  <rcc rId="11703" sId="1">
    <nc r="P611">
      <f>P608-P609</f>
    </nc>
  </rcc>
  <rfmt sheetId="1" sqref="P608" start="0" length="0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P608"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</rfmt>
  <rfmt sheetId="1" sqref="O612" start="0" length="2147483647">
    <dxf>
      <font/>
    </dxf>
  </rfmt>
  <rfmt sheetId="1" sqref="P608" start="0" length="2147483647">
    <dxf>
      <font>
        <color auto="1"/>
      </font>
    </dxf>
  </rfmt>
  <rfmt sheetId="1" sqref="P611" start="0" length="2147483647">
    <dxf>
      <font>
        <color rgb="FFFF0000"/>
      </font>
    </dxf>
  </rfmt>
  <rfmt sheetId="1" sqref="N605" start="0" length="2147483647">
    <dxf>
      <font>
        <color rgb="FFFF0000"/>
      </font>
    </dxf>
  </rfmt>
</revisions>
</file>

<file path=xl/revisions/revisionLog17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04" sId="1">
    <oc r="G250">
      <v>125108</v>
    </oc>
    <nc r="G250">
      <v>340786</v>
    </nc>
  </rcc>
  <rcc rId="11705" sId="1">
    <oc r="P605">
      <v>131702</v>
    </oc>
    <nc r="P605"/>
  </rcc>
  <rcc rId="11706" sId="1">
    <oc r="Q605" t="inlineStr">
      <is>
        <t>aiz</t>
      </is>
    </oc>
    <nc r="Q605"/>
  </rcc>
  <rcc rId="11707" sId="1">
    <oc r="P606">
      <v>83976</v>
    </oc>
    <nc r="P606"/>
  </rcc>
  <rcc rId="11708" sId="1">
    <oc r="Q606" t="inlineStr">
      <is>
        <t>aiz</t>
      </is>
    </oc>
    <nc r="Q606"/>
  </rcc>
  <rcc rId="11709" sId="1">
    <oc r="P607">
      <v>23184</v>
    </oc>
    <nc r="P607"/>
  </rcc>
  <rcc rId="11710" sId="1">
    <oc r="Q607" t="inlineStr">
      <is>
        <t>drn</t>
      </is>
    </oc>
    <nc r="Q607"/>
  </rcc>
  <rcc rId="11711" sId="1">
    <oc r="P608">
      <f>SUM(P605:P607)</f>
    </oc>
    <nc r="P608"/>
  </rcc>
  <rcc rId="11712" sId="1">
    <oc r="P609">
      <v>7018</v>
    </oc>
    <nc r="P609"/>
  </rcc>
  <rcc rId="11713" sId="1">
    <oc r="Q609" t="inlineStr">
      <is>
        <t>papildus</t>
      </is>
    </oc>
    <nc r="Q609"/>
  </rcc>
  <rcc rId="11714" sId="1">
    <oc r="P611">
      <f>P608-P609</f>
    </oc>
    <nc r="P611"/>
  </rcc>
  <rfmt sheetId="1" sqref="P608" start="0" length="0">
    <dxf>
      <border>
        <left/>
        <right/>
        <top/>
        <bottom/>
      </border>
    </dxf>
  </rfmt>
</revisions>
</file>

<file path=xl/revisions/revisionLog17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5" sId="1">
    <nc r="G367">
      <v>-3492</v>
    </nc>
  </rcc>
</revisions>
</file>

<file path=xl/revisions/revisionLog17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6" sId="1">
    <oc r="G250">
      <v>340786</v>
    </oc>
    <nc r="G250">
      <v>344278</v>
    </nc>
  </rcc>
</revisions>
</file>

<file path=xl/revisions/revisionLog17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7" sId="1">
    <nc r="J358">
      <v>333</v>
    </nc>
  </rcc>
</revisions>
</file>

<file path=xl/revisions/revisionLog17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8" sId="1">
    <oc r="G181">
      <v>-28466</v>
    </oc>
    <nc r="G181">
      <v>-28799</v>
    </nc>
  </rcc>
</revisions>
</file>

<file path=xl/revisions/revisionLog17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19" sId="1">
    <nc r="G172">
      <v>9600</v>
    </nc>
  </rcc>
  <rcc rId="11720" sId="1">
    <nc r="J172">
      <v>-9600</v>
    </nc>
  </rcc>
  <rcv guid="{CFE03FCF-A4D8-435A-8A9B-0544466F5A93}" action="delete"/>
  <rcv guid="{CFE03FCF-A4D8-435A-8A9B-0544466F5A93}" action="add"/>
</revisions>
</file>

<file path=xl/revisions/revisionLog17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1" sId="1">
    <nc r="G184">
      <v>346</v>
    </nc>
  </rcc>
  <rcc rId="11722" sId="1">
    <nc r="J184">
      <v>-346</v>
    </nc>
  </rcc>
  <rcv guid="{CFE03FCF-A4D8-435A-8A9B-0544466F5A93}" action="delete"/>
  <rcv guid="{CFE03FCF-A4D8-435A-8A9B-0544466F5A93}" action="add"/>
</revisions>
</file>

<file path=xl/revisions/revisionLog17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3" sId="1">
    <oc r="G250">
      <v>344278</v>
    </oc>
    <nc r="G250">
      <v>360444</v>
    </nc>
  </rcc>
</revisions>
</file>

<file path=xl/revisions/revisionLog17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4" sId="1">
    <nc r="G443">
      <v>-200</v>
    </nc>
  </rcc>
  <rcc rId="11725" sId="1">
    <nc r="G157">
      <v>200</v>
    </nc>
  </rcc>
</revisions>
</file>

<file path=xl/revisions/revisionLog17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6" sId="1">
    <nc r="J19">
      <v>23195</v>
    </nc>
  </rcc>
  <rcc rId="11727" sId="1">
    <oc r="G250">
      <v>360444</v>
    </oc>
    <nc r="G250">
      <v>337249</v>
    </nc>
  </rcc>
</revisions>
</file>

<file path=xl/revisions/revisionLog17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28" sId="1">
    <oc r="G250">
      <v>337249</v>
    </oc>
    <nc r="G250">
      <v>292249</v>
    </nc>
  </rcc>
  <rcc rId="11729" sId="1">
    <nc r="G228">
      <v>45000</v>
    </nc>
  </rcc>
</revisions>
</file>

<file path=xl/revisions/revisionLog17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0" sId="1">
    <nc r="E322">
      <v>-246</v>
    </nc>
  </rcc>
  <rcc rId="11731" sId="1">
    <nc r="F322">
      <v>246</v>
    </nc>
  </rcc>
  <rcv guid="{CFE03FCF-A4D8-435A-8A9B-0544466F5A93}" action="delete"/>
  <rcv guid="{CFE03FCF-A4D8-435A-8A9B-0544466F5A93}" action="add"/>
</revisions>
</file>

<file path=xl/revisions/revisionLog17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2" sId="1">
    <nc r="E331">
      <v>-150</v>
    </nc>
  </rcc>
  <rcc rId="11733" sId="1">
    <nc r="F331">
      <v>150</v>
    </nc>
  </rcc>
</revisions>
</file>

<file path=xl/revisions/revisionLog17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4" sId="1">
    <nc r="E530">
      <v>117144</v>
    </nc>
  </rcc>
  <rcc rId="11735" sId="1">
    <nc r="F530">
      <v>10267</v>
    </nc>
  </rcc>
  <rcc rId="11736" sId="1">
    <nc r="G530">
      <v>6048</v>
    </nc>
  </rcc>
  <rcv guid="{CFE03FCF-A4D8-435A-8A9B-0544466F5A93}" action="delete"/>
  <rcv guid="{CFE03FCF-A4D8-435A-8A9B-0544466F5A93}" action="add"/>
</revisions>
</file>

<file path=xl/revisions/revisionLog17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37" sId="1">
    <nc r="E494">
      <v>2176</v>
    </nc>
  </rcc>
  <rcc rId="11738" sId="1">
    <nc r="F494">
      <v>1744</v>
    </nc>
  </rcc>
  <rcc rId="11739" sId="1">
    <nc r="G494">
      <v>-3066</v>
    </nc>
  </rcc>
  <rcv guid="{CFE03FCF-A4D8-435A-8A9B-0544466F5A93}" action="delete"/>
  <rcv guid="{CFE03FCF-A4D8-435A-8A9B-0544466F5A93}" action="add"/>
</revisions>
</file>

<file path=xl/revisions/revisionLog17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0" sId="1">
    <nc r="G416">
      <v>157</v>
    </nc>
  </rcc>
  <rcc rId="11741" sId="1">
    <nc r="G395">
      <v>495</v>
    </nc>
  </rcc>
  <rcc rId="11742" sId="1">
    <oc r="G398">
      <v>45686</v>
    </oc>
    <nc r="G398">
      <v>46350</v>
    </nc>
  </rcc>
  <rcc rId="11743" sId="1">
    <nc r="G401">
      <v>533</v>
    </nc>
  </rcc>
  <rcc rId="11744" sId="1">
    <oc r="G413">
      <v>98796</v>
    </oc>
    <nc r="G413">
      <v>98949</v>
    </nc>
  </rcc>
  <rcc rId="11745" sId="1">
    <nc r="G431">
      <v>222</v>
    </nc>
  </rcc>
  <rcc rId="11746" sId="1">
    <nc r="G440">
      <v>232</v>
    </nc>
  </rcc>
  <rcc rId="11747" sId="1">
    <nc r="G488">
      <v>924</v>
    </nc>
  </rcc>
</revisions>
</file>

<file path=xl/revisions/revisionLog17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48" sId="1">
    <oc r="B469" t="inlineStr">
      <is>
        <t>Lielapguldes apsaimniekošana</t>
      </is>
    </oc>
    <nc r="B469" t="inlineStr">
      <is>
        <t>Izglītības pasākumi</t>
      </is>
    </nc>
  </rcc>
  <rcc rId="11749" sId="1">
    <nc r="G470">
      <v>20854</v>
    </nc>
  </rcc>
  <rcv guid="{CFE03FCF-A4D8-435A-8A9B-0544466F5A93}" action="delete"/>
  <rcv guid="{CFE03FCF-A4D8-435A-8A9B-0544466F5A93}" action="add"/>
</revisions>
</file>

<file path=xl/revisions/revisionLog17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0" sId="1">
    <oc r="B469" t="inlineStr">
      <is>
        <t>Izglītības pasākumi</t>
      </is>
    </oc>
    <nc r="B469" t="inlineStr">
      <is>
        <t>Izglītības pasākumi-Skolas soma</t>
      </is>
    </nc>
  </rcc>
</revisions>
</file>

<file path=xl/revisions/revisionLog17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1" sId="1">
    <nc r="J194">
      <v>154888</v>
    </nc>
  </rcc>
  <rcv guid="{CFE03FCF-A4D8-435A-8A9B-0544466F5A93}" action="delete"/>
  <rcv guid="{CFE03FCF-A4D8-435A-8A9B-0544466F5A93}" action="add"/>
</revisions>
</file>

<file path=xl/revisions/revisionLog17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2" sId="1">
    <oc r="G250">
      <v>292249</v>
    </oc>
    <nc r="G250">
      <v>137361</v>
    </nc>
  </rcc>
</revisions>
</file>

<file path=xl/revisions/revisionLog17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3" sId="1">
    <oc r="G228">
      <v>45000</v>
    </oc>
    <nc r="G228">
      <v>55090</v>
    </nc>
  </rcc>
</revisions>
</file>

<file path=xl/revisions/revisionLog17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4" sId="1">
    <oc r="G250">
      <v>137361</v>
    </oc>
    <nc r="G250">
      <v>127271</v>
    </nc>
  </rcc>
</revisions>
</file>

<file path=xl/revisions/revisionLog17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5" sId="1">
    <nc r="G52">
      <v>10480</v>
    </nc>
  </rcc>
</revisions>
</file>

<file path=xl/revisions/revisionLog17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6" sId="1">
    <oc r="G250">
      <v>127271</v>
    </oc>
    <nc r="G250">
      <v>116791</v>
    </nc>
  </rcc>
</revisions>
</file>

<file path=xl/revisions/revisionLog17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7" sId="1">
    <oc r="G416">
      <v>157</v>
    </oc>
    <nc r="G416">
      <v>16983</v>
    </nc>
  </rcc>
  <rcc rId="11758" sId="1">
    <oc r="G250">
      <v>116791</v>
    </oc>
    <nc r="G250">
      <v>99965</v>
    </nc>
  </rcc>
</revisions>
</file>

<file path=xl/revisions/revisionLog17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59" sId="1">
    <nc r="J455">
      <v>9882</v>
    </nc>
  </rcc>
</revisions>
</file>

<file path=xl/revisions/revisionLog17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0" sId="1">
    <oc r="G250">
      <v>99965</v>
    </oc>
    <nc r="G250">
      <v>90083</v>
    </nc>
  </rcc>
</revisions>
</file>

<file path=xl/revisions/revisionLog17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1" sId="1">
    <nc r="G425">
      <v>-11167</v>
    </nc>
  </rcc>
</revisions>
</file>

<file path=xl/revisions/revisionLog17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2" sId="1">
    <oc r="G425">
      <v>-11167</v>
    </oc>
    <nc r="G425">
      <v>-10867</v>
    </nc>
  </rcc>
  <rcc rId="11763" sId="1">
    <nc r="G455">
      <v>7002</v>
    </nc>
  </rcc>
  <rcc rId="11764" sId="1">
    <nc r="G464">
      <v>3865</v>
    </nc>
  </rcc>
</revisions>
</file>

<file path=xl/revisions/revisionLog17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65" sId="1">
    <nc r="G422">
      <v>-9100</v>
    </nc>
  </rcc>
  <rcc rId="11766" sId="1">
    <nc r="G434">
      <v>-460</v>
    </nc>
  </rcc>
  <rcc rId="11767" sId="1">
    <oc r="G443">
      <v>-200</v>
    </oc>
    <nc r="G443">
      <v>-1124</v>
    </nc>
  </rcc>
  <rcc rId="11768" sId="1">
    <oc r="G425">
      <v>-10867</v>
    </oc>
    <nc r="G425">
      <v>-34765</v>
    </nc>
  </rcc>
  <rcc rId="11769" sId="1">
    <nc r="G437">
      <v>-1260</v>
    </nc>
  </rcc>
</revisions>
</file>

<file path=xl/revisions/revisionLog17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0" sId="1">
    <nc r="G428">
      <v>-924</v>
    </nc>
  </rcc>
  <rcc rId="11771" sId="1">
    <nc r="G404">
      <v>-1250</v>
    </nc>
  </rcc>
  <rcc rId="11772" sId="1">
    <oc r="G440">
      <v>232</v>
    </oc>
    <nc r="G440">
      <v>-1068</v>
    </nc>
  </rcc>
  <rcc rId="11773" sId="1">
    <oc r="G488">
      <v>924</v>
    </oc>
    <nc r="G488">
      <v>21692</v>
    </nc>
  </rcc>
  <rcc rId="11774" sId="1">
    <oc r="G395">
      <v>495</v>
    </oc>
    <nc r="G395">
      <v>18843</v>
    </nc>
  </rcc>
</revisions>
</file>

<file path=xl/revisions/revisionLog17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5" sId="1">
    <nc r="G160">
      <v>5592</v>
    </nc>
  </rcc>
  <rcc rId="11776" sId="1">
    <nc r="E434">
      <v>-17133</v>
    </nc>
  </rcc>
  <rcc rId="11777" sId="1">
    <nc r="F434">
      <v>18523</v>
    </nc>
  </rcc>
  <rcv guid="{CFE03FCF-A4D8-435A-8A9B-0544466F5A93}" action="delete"/>
  <rcv guid="{CFE03FCF-A4D8-435A-8A9B-0544466F5A93}" action="add"/>
</revisions>
</file>

<file path=xl/revisions/revisionLog17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78" sId="1">
    <oc r="E434">
      <v>-17133</v>
    </oc>
    <nc r="E434">
      <v>-17246</v>
    </nc>
  </rcc>
  <rcc rId="11779" sId="1">
    <oc r="F434">
      <v>18523</v>
    </oc>
    <nc r="F434">
      <v>18636</v>
    </nc>
  </rcc>
</revisions>
</file>

<file path=xl/revisions/revisionLog17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0" sId="1">
    <oc r="G434">
      <v>-460</v>
    </oc>
    <nc r="G434">
      <v>-26415</v>
    </nc>
  </rcc>
  <rcc rId="11781" sId="1">
    <nc r="J434">
      <v>-6800</v>
    </nc>
  </rcc>
  <rcc rId="11782" sId="1">
    <oc r="G250">
      <v>90083</v>
    </oc>
    <nc r="G250">
      <v>115856</v>
    </nc>
  </rcc>
</revisions>
</file>

<file path=xl/revisions/revisionLog17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3" sId="1">
    <nc r="G578">
      <v>4500</v>
    </nc>
  </rcc>
  <rcc rId="11784" sId="1">
    <nc r="L578">
      <v>-4500</v>
    </nc>
  </rcc>
  <rcc rId="11785" sId="1">
    <nc r="F554">
      <v>400</v>
    </nc>
  </rcc>
  <rcc rId="11786" sId="1">
    <nc r="E554">
      <v>-900</v>
    </nc>
  </rcc>
  <rcc rId="11787" sId="1">
    <nc r="G554">
      <v>500</v>
    </nc>
  </rcc>
  <rcv guid="{CFE03FCF-A4D8-435A-8A9B-0544466F5A93}" action="delete"/>
  <rcv guid="{CFE03FCF-A4D8-435A-8A9B-0544466F5A93}" action="add"/>
</revisions>
</file>

<file path=xl/revisions/revisionLog17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788" sId="1">
    <nc r="E548">
      <v>10555</v>
    </nc>
  </rcc>
  <rcc rId="11789" sId="1">
    <nc r="G548">
      <v>-6000</v>
    </nc>
  </rcc>
  <rrc rId="11790" sId="1" ref="A586:XFD588" action="insertRow"/>
  <rcc rId="11791" sId="1" odxf="1" dxf="1">
    <nc r="A586" t="inlineStr">
      <is>
        <t>10.920</t>
      </is>
    </nc>
    <odxf>
      <font>
        <b/>
        <color indexed="8"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ndxf>
  </rcc>
  <rfmt sheetId="1" sqref="B586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1792" sId="1" odxf="1" dxf="1">
    <nc r="C586">
      <f>SUM(D586,G586,H586:M586)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1793" sId="1" odxf="1" dxf="1">
    <nc r="D586">
      <f>SUM(E586:F586)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F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86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58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fmt sheetId="1" sqref="B587" start="0" length="0">
    <dxf>
      <font>
        <b val="0"/>
        <color indexed="8"/>
        <name val="Times New Roman"/>
        <scheme val="none"/>
      </font>
      <fill>
        <patternFill patternType="none">
          <bgColor indexed="65"/>
        </patternFill>
      </fill>
    </dxf>
  </rfmt>
  <rcc rId="11794" sId="1" odxf="1" dxf="1">
    <nc r="C587">
      <f>D587+G587+H587+I587+J587+K587+L587+M587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cc rId="11795" sId="1" odxf="1" dxf="1">
    <nc r="D587">
      <f>SUM(E587,F587)</f>
    </nc>
    <odxf>
      <font>
        <b/>
        <name val="Times New Roman"/>
        <scheme val="none"/>
      </font>
      <fill>
        <patternFill patternType="solid">
          <bgColor theme="4" tint="0.79998168889431442"/>
        </patternFill>
      </fill>
    </odxf>
    <ndxf>
      <font>
        <b val="0"/>
        <name val="Times New Roman"/>
        <scheme val="none"/>
      </font>
      <fill>
        <patternFill patternType="none">
          <bgColor indexed="65"/>
        </patternFill>
      </fill>
    </ndxf>
  </rcc>
  <rfmt sheetId="1" sqref="E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  <border outline="0">
        <right/>
      </border>
    </dxf>
  </rfmt>
  <rfmt sheetId="1" sqref="F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G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H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I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J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K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L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M587" start="0" length="0">
    <dxf>
      <font>
        <b val="0"/>
        <name val="Times New Roman"/>
        <scheme val="none"/>
      </font>
      <fill>
        <patternFill patternType="none">
          <bgColor indexed="65"/>
        </patternFill>
      </fill>
    </dxf>
  </rfmt>
  <rfmt sheetId="1" sqref="A588" start="0" length="0"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</rfmt>
  <rcc rId="11796" sId="1">
    <nc r="C588">
      <f>SUM(C586:C587)</f>
    </nc>
  </rcc>
  <rcc rId="11797" sId="1">
    <nc r="D588">
      <f>SUM(D586:D587)</f>
    </nc>
  </rcc>
  <rcc rId="11798" sId="1">
    <nc r="E588">
      <f>SUM(E586:E587)</f>
    </nc>
  </rcc>
  <rcc rId="11799" sId="1">
    <nc r="F588">
      <f>SUM(F586:F587)</f>
    </nc>
  </rcc>
  <rcc rId="11800" sId="1">
    <nc r="G588">
      <f>SUM(G586:G587)</f>
    </nc>
  </rcc>
  <rcc rId="11801" sId="1">
    <nc r="H588">
      <f>SUM(H586:H587)</f>
    </nc>
  </rcc>
  <rcc rId="11802" sId="1">
    <nc r="I588">
      <f>SUM(I586:I587)</f>
    </nc>
  </rcc>
  <rcc rId="11803" sId="1">
    <nc r="J588">
      <f>SUM(J586:J587)</f>
    </nc>
  </rcc>
  <rcc rId="11804" sId="1">
    <nc r="K588">
      <f>SUM(K586:K587)</f>
    </nc>
  </rcc>
  <rcc rId="11805" sId="1">
    <nc r="L588">
      <f>SUM(L586:L587)</f>
    </nc>
  </rcc>
  <rcc rId="11806" sId="1">
    <nc r="M588">
      <f>SUM(M586:M587)</f>
    </nc>
  </rcc>
  <rcc rId="11807" sId="1">
    <nc r="B586" t="inlineStr">
      <is>
        <t>Profesionāla siciālā darba attīstība pašvaldības ESF projekts</t>
      </is>
    </nc>
  </rcc>
  <rcc rId="11808" sId="1">
    <nc r="E587">
      <v>846</v>
    </nc>
  </rcc>
  <rcc rId="11809" sId="1">
    <nc r="F587">
      <v>204</v>
    </nc>
  </rcc>
</revisions>
</file>

<file path=xl/revisions/revisionLog177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0" sId="1">
    <oc r="E539">
      <f>SUM(E542,E545,E548,E551,E554,E557,E560,E563,E566,E569,E572,E575,E578,E581,E590,E593,E596,E584)</f>
    </oc>
    <nc r="E539">
      <f>SUM(E542,E545,E548,E551,E554,E557,E560,E563,E566,E569,E572,E575,E578,E581,E590,E593,E596,E584,E587)</f>
    </nc>
  </rcc>
  <rcc rId="11811" sId="1">
    <oc r="F539">
      <f>SUM(F542,F545,F548,F551,F554,F557,F560,F563,F566,F569,F572,F575,F578,F581,F590,F593,F596,F584)</f>
    </oc>
    <nc r="F539">
      <f>SUM(F542,F545,F548,F551,F554,F557,F560,F563,F566,F569,F572,F575,F578,F581,F590,F593,F596,F584,F587)</f>
    </nc>
  </rcc>
  <rcc rId="11812" sId="1">
    <oc r="G539">
      <f>SUM(G542,G545,G548,G551,G554,G557,G560,G563,G566,G569,G572,G575,G578,G581,G590,G593,G596,G584)</f>
    </oc>
    <nc r="G539">
      <f>SUM(G542,G545,G548,G551,G554,G557,G560,G563,G566,G569,G572,G575,G578,G581,G590,G593,G596,G584,G587)</f>
    </nc>
  </rcc>
  <rcc rId="11813" sId="1">
    <oc r="H539">
      <f>SUM(H542,H545,H548,H551,H554,H557,H560,H563,H566,H569,H572,H575,H578,H581,H590,H593,H596,H584)</f>
    </oc>
    <nc r="H539">
      <f>SUM(H542,H545,H548,H551,H554,H557,H560,H563,H566,H569,H572,H575,H578,H581,H590,H593,H596,H584,H587)</f>
    </nc>
  </rcc>
  <rcc rId="11814" sId="1">
    <oc r="I539">
      <f>SUM(I542,I545,I548,I551,I554,I557,I560,I563,I566,I569,I572,I575,I578,I581,I590,I593,I596,I584)</f>
    </oc>
    <nc r="I539">
      <f>SUM(I542,I545,I548,I551,I554,I557,I560,I563,I566,I569,I572,I575,I578,I581,I590,I593,I596,I584,I587)</f>
    </nc>
  </rcc>
  <rcc rId="11815" sId="1">
    <oc r="J539">
      <f>SUM(J542,J545,J548,J551,J554,J557,J560,J563,J566,J569,J572,J575,J578,J581,J590,J593,J596,J584)</f>
    </oc>
    <nc r="J539">
      <f>SUM(J542,J545,J548,J551,J554,J557,J560,J563,J566,J569,J572,J575,J578,J581,J590,J593,J596,J584,J587)</f>
    </nc>
  </rcc>
  <rcc rId="11816" sId="1">
    <oc r="K539">
      <f>SUM(K542,K545,K548,K551,K554,K557,K560,K563,K566,K569,K572,K575,K578,K581,K590,K593,K596,K584)</f>
    </oc>
    <nc r="K539">
      <f>SUM(K542,K545,K548,K551,K554,K557,K560,K563,K566,K569,K572,K575,K578,K581,K590,K593,K596,K584,K587)</f>
    </nc>
  </rcc>
  <rcc rId="11817" sId="1">
    <oc r="L539">
      <f>SUM(L542,L545,L548,L551,L554,L557,L560,L563,L566,L569,L572,L575,L578,L581,L590,L593,L596,L584)</f>
    </oc>
    <nc r="L539">
      <f>SUM(L542,L545,L548,L551,L554,L557,L560,L563,L566,L569,L572,L575,L578,L581,L590,L593,L596,L584,L587)</f>
    </nc>
  </rcc>
  <rcc rId="11818" sId="1">
    <oc r="M539">
      <f>SUM(M542,M545,M548,M551,M554,M557,M560,M563,M566,M569,M572,M575,M578,M581,M590,M593,M596,M584)</f>
    </oc>
    <nc r="M539">
      <f>SUM(M542,M545,M548,M551,M554,M557,M560,M563,M566,M569,M572,M575,M578,M581,M590,M593,M596,M584,M587)</f>
    </nc>
  </rcc>
</revisions>
</file>

<file path=xl/revisions/revisionLog177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19" sId="1">
    <oc r="G416">
      <v>16983</v>
    </oc>
    <nc r="G416">
      <v>26909</v>
    </nc>
  </rcc>
  <rcc rId="11820" sId="1">
    <oc r="G401">
      <v>533</v>
    </oc>
    <nc r="G401">
      <v>1694</v>
    </nc>
  </rcc>
  <rcc rId="11821" sId="1">
    <oc r="G413">
      <v>98949</v>
    </oc>
    <nc r="G413">
      <v>102660</v>
    </nc>
  </rcc>
  <rcc rId="11822" sId="1">
    <oc r="G422">
      <v>-9100</v>
    </oc>
    <nc r="G422">
      <v>-3146</v>
    </nc>
  </rcc>
  <rcc rId="11823" sId="1">
    <oc r="G425">
      <v>-34765</v>
    </oc>
    <nc r="G425">
      <v>-32125</v>
    </nc>
  </rcc>
  <rcc rId="11824" sId="1">
    <nc r="G419">
      <v>1900</v>
    </nc>
  </rcc>
  <rcc rId="11825" sId="1">
    <nc r="E431">
      <v>5202</v>
    </nc>
  </rcc>
  <rcc rId="11826" sId="1">
    <nc r="F431">
      <v>1813</v>
    </nc>
  </rcc>
  <rcc rId="11827" sId="1">
    <oc r="G431">
      <v>222</v>
    </oc>
    <nc r="G431">
      <v>3929</v>
    </nc>
  </rcc>
  <rcv guid="{CFE03FCF-A4D8-435A-8A9B-0544466F5A93}" action="delete"/>
  <rcv guid="{CFE03FCF-A4D8-435A-8A9B-0544466F5A93}" action="add"/>
</revisions>
</file>

<file path=xl/revisions/revisionLog177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7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28" sId="1">
    <nc r="G190">
      <v>-6000</v>
    </nc>
  </rcc>
  <rcc rId="11829" sId="1">
    <nc r="J190">
      <v>28388</v>
    </nc>
  </rcc>
  <rcc rId="11830" sId="1">
    <oc r="G250">
      <v>115856</v>
    </oc>
    <nc r="G250">
      <v>93468</v>
    </nc>
  </rcc>
</revisions>
</file>

<file path=xl/revisions/revisionLog177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1" sId="1">
    <oc r="J194">
      <v>154888</v>
    </oc>
    <nc r="J194">
      <v>156969</v>
    </nc>
  </rcc>
</revisions>
</file>

<file path=xl/revisions/revisionLog178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2" sId="1">
    <oc r="G250">
      <v>93468</v>
    </oc>
    <nc r="G250">
      <v>91387</v>
    </nc>
  </rcc>
</revisions>
</file>

<file path=xl/revisions/revisionLog178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3" sId="1">
    <nc r="E455">
      <v>1600</v>
    </nc>
  </rcc>
  <rcv guid="{CFE03FCF-A4D8-435A-8A9B-0544466F5A93}" action="delete"/>
  <rcv guid="{CFE03FCF-A4D8-435A-8A9B-0544466F5A93}" action="add"/>
</revisions>
</file>

<file path=xl/revisions/revisionLog178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4" sId="1">
    <oc r="G250">
      <v>91387</v>
    </oc>
    <nc r="G250">
      <v>89787</v>
    </nc>
  </rcc>
</revisions>
</file>

<file path=xl/revisions/revisionLog178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5" sId="1">
    <oc r="J184">
      <v>-346</v>
    </oc>
    <nc r="J184">
      <v>14077</v>
    </nc>
  </rcc>
  <rcc rId="11836" sId="1">
    <oc r="G250">
      <v>89787</v>
    </oc>
    <nc r="G250">
      <v>75364</v>
    </nc>
  </rcc>
  <rcv guid="{CFE03FCF-A4D8-435A-8A9B-0544466F5A93}" action="delete"/>
  <rcv guid="{CFE03FCF-A4D8-435A-8A9B-0544466F5A93}" action="add"/>
</revisions>
</file>

<file path=xl/revisions/revisionLog178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8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37" sId="1">
    <oc r="G419">
      <v>1900</v>
    </oc>
    <nc r="G419">
      <v>1979</v>
    </nc>
  </rcc>
  <rcc rId="11838" sId="1">
    <nc r="J419">
      <v>79</v>
    </nc>
  </rcc>
  <rcc rId="11839" sId="1">
    <nc r="J422">
      <v>152</v>
    </nc>
  </rcc>
  <rcc rId="11840" sId="1">
    <oc r="G422">
      <v>-3146</v>
    </oc>
    <nc r="G422">
      <v>-2994</v>
    </nc>
  </rcc>
  <rcc rId="11841" sId="1">
    <nc r="G449">
      <v>25</v>
    </nc>
  </rcc>
  <rcc rId="11842" sId="1">
    <nc r="J449">
      <v>25</v>
    </nc>
  </rcc>
  <rcc rId="11843" sId="1">
    <oc r="G434">
      <v>-26415</v>
    </oc>
    <nc r="G434">
      <v>-26820</v>
    </nc>
  </rcc>
  <rcc rId="11844" sId="1">
    <oc r="J434">
      <v>-6800</v>
    </oc>
    <nc r="J434">
      <v>-7203</v>
    </nc>
  </rcc>
  <rcv guid="{CFE03FCF-A4D8-435A-8A9B-0544466F5A93}" action="delete"/>
  <rcv guid="{CFE03FCF-A4D8-435A-8A9B-0544466F5A93}" action="add"/>
</revisions>
</file>

<file path=xl/revisions/revisionLog178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45" sId="1">
    <nc r="J443">
      <v>15</v>
    </nc>
  </rcc>
  <rcc rId="11846" sId="1">
    <oc r="G443">
      <v>-1124</v>
    </oc>
    <nc r="G443">
      <v>-1109</v>
    </nc>
  </rcc>
  <rcc rId="11847" sId="1">
    <nc r="J437">
      <v>23</v>
    </nc>
  </rcc>
  <rcc rId="11848" sId="1">
    <oc r="G437">
      <v>-1260</v>
    </oc>
    <nc r="G437">
      <v>-1237</v>
    </nc>
  </rcc>
  <rcc rId="11849" sId="1">
    <nc r="J428">
      <v>10</v>
    </nc>
  </rcc>
  <rcc rId="11850" sId="1">
    <oc r="G428">
      <v>-924</v>
    </oc>
    <nc r="G428">
      <v>-912</v>
    </nc>
  </rcc>
  <rcc rId="11851" sId="1">
    <nc r="J431">
      <v>20</v>
    </nc>
  </rcc>
  <rcc rId="11852" sId="1">
    <oc r="G431">
      <v>3929</v>
    </oc>
    <nc r="G431">
      <v>3949</v>
    </nc>
  </rcc>
  <rcc rId="11853" sId="1">
    <nc r="J440">
      <v>20</v>
    </nc>
  </rcc>
  <rcc rId="11854" sId="1">
    <oc r="G440">
      <v>-1068</v>
    </oc>
    <nc r="G440">
      <v>-1048</v>
    </nc>
  </rcc>
  <rcc rId="11855" sId="1">
    <nc r="J425">
      <v>59</v>
    </nc>
  </rcc>
  <rcc rId="11856" sId="1">
    <oc r="G425">
      <v>-32125</v>
    </oc>
    <nc r="G425">
      <v>-32066</v>
    </nc>
  </rcc>
</revisions>
</file>

<file path=xl/revisions/revisionLog178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57" sId="1">
    <oc r="G395">
      <v>18843</v>
    </oc>
    <nc r="G395">
      <v>56895</v>
    </nc>
  </rcc>
  <rcc rId="11858" sId="1">
    <oc r="G401">
      <v>1694</v>
    </oc>
    <nc r="G401">
      <v>-2306</v>
    </nc>
  </rcc>
  <rcc rId="11859" sId="1">
    <oc r="G404">
      <v>-1250</v>
    </oc>
    <nc r="G404">
      <v>-4250</v>
    </nc>
  </rcc>
  <rcc rId="11860" sId="1">
    <nc r="G407">
      <v>-3000</v>
    </nc>
  </rcc>
  <rcc rId="11861" sId="1">
    <oc r="G422">
      <v>-2994</v>
    </oc>
    <nc r="G422">
      <v>-17994</v>
    </nc>
  </rcc>
  <rcc rId="11862" sId="1">
    <oc r="G425">
      <v>-32066</v>
    </oc>
    <nc r="G425">
      <v>-80118</v>
    </nc>
  </rcc>
  <rcc rId="11863" sId="1">
    <oc r="G428">
      <v>-912</v>
    </oc>
    <nc r="G428">
      <v>-1912</v>
    </nc>
  </rcc>
  <rcc rId="11864" sId="1">
    <oc r="G443">
      <v>-1109</v>
    </oc>
    <nc r="G443">
      <v>-6109</v>
    </nc>
  </rcc>
  <rcc rId="11865" sId="1">
    <oc r="G437">
      <v>-1237</v>
    </oc>
    <nc r="G437">
      <v>-2372</v>
    </nc>
  </rcc>
  <rcc rId="11866" sId="1">
    <oc r="G488">
      <v>21692</v>
    </oc>
    <nc r="G488">
      <v>63827</v>
    </nc>
  </rcc>
  <rcv guid="{CFE03FCF-A4D8-435A-8A9B-0544466F5A93}" action="delete"/>
  <rcv guid="{CFE03FCF-A4D8-435A-8A9B-0544466F5A93}" action="add"/>
</revisions>
</file>

<file path=xl/revisions/revisionLog179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67" sId="1">
    <oc r="G488">
      <v>63827</v>
    </oc>
    <nc r="G488">
      <v>64778</v>
    </nc>
  </rcc>
  <rcc rId="11868" sId="1">
    <nc r="E488">
      <v>745</v>
    </nc>
  </rcc>
  <rcc rId="11869" sId="1">
    <nc r="F488">
      <v>179</v>
    </nc>
  </rcc>
  <rcv guid="{CFE03FCF-A4D8-435A-8A9B-0544466F5A93}" action="delete"/>
  <rcv guid="{CFE03FCF-A4D8-435A-8A9B-0544466F5A93}" action="add"/>
</revisions>
</file>

<file path=xl/revisions/revisionLog179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0" sId="1">
    <nc r="G154">
      <v>2722</v>
    </nc>
  </rcc>
  <rcc rId="11871" sId="1">
    <nc r="J154">
      <v>-2722</v>
    </nc>
  </rcc>
  <rcv guid="{CFE03FCF-A4D8-435A-8A9B-0544466F5A93}" action="delete"/>
  <rcv guid="{CFE03FCF-A4D8-435A-8A9B-0544466F5A93}" action="add"/>
</revisions>
</file>

<file path=xl/revisions/revisionLog179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2" sId="1">
    <nc r="G175">
      <v>-1004</v>
    </nc>
  </rcc>
  <rcc rId="11873" sId="1">
    <nc r="J175">
      <v>1004</v>
    </nc>
  </rcc>
</revisions>
</file>

<file path=xl/revisions/revisionLog179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79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4" sId="1">
    <oc r="J425">
      <v>59</v>
    </oc>
    <nc r="J425">
      <v>-7315</v>
    </nc>
  </rcc>
  <rcc rId="11875" sId="1">
    <oc r="G425">
      <v>-80118</v>
    </oc>
    <nc r="G425">
      <v>-70244</v>
    </nc>
  </rcc>
  <rcv guid="{CFE03FCF-A4D8-435A-8A9B-0544466F5A93}" action="delete"/>
  <rcv guid="{CFE03FCF-A4D8-435A-8A9B-0544466F5A93}" action="add"/>
</revisions>
</file>

<file path=xl/revisions/revisionLog179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6" sId="1">
    <oc r="G250">
      <v>75364</v>
    </oc>
    <nc r="G250">
      <v>72864</v>
    </nc>
  </rcc>
</revisions>
</file>

<file path=xl/revisions/revisionLog179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77" sId="1">
    <nc r="G169">
      <v>-940</v>
    </nc>
  </rcc>
  <rcc rId="11878" sId="1">
    <oc r="G157">
      <v>200</v>
    </oc>
    <nc r="G157">
      <v>2110</v>
    </nc>
  </rcc>
  <rcc rId="11879" sId="1">
    <nc r="J157">
      <v>-550</v>
    </nc>
  </rcc>
  <rcv guid="{CFE03FCF-A4D8-435A-8A9B-0544466F5A93}" action="delete"/>
  <rcv guid="{CFE03FCF-A4D8-435A-8A9B-0544466F5A93}" action="add"/>
</revisions>
</file>

<file path=xl/revisions/revisionLog179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0" sId="1">
    <nc r="G31">
      <v>940</v>
    </nc>
  </rcc>
  <rcc rId="11881" sId="1">
    <nc r="G25">
      <v>-1360</v>
    </nc>
  </rcc>
</revisions>
</file>

<file path=xl/revisions/revisionLog180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2" sId="1">
    <oc r="J216">
      <v>1861</v>
    </oc>
    <nc r="J216">
      <v>2641</v>
    </nc>
  </rcc>
  <rcc rId="11883" sId="1">
    <oc r="G216">
      <v>-2794</v>
    </oc>
    <nc r="G216">
      <v>-3574</v>
    </nc>
  </rcc>
  <rcv guid="{CFE03FCF-A4D8-435A-8A9B-0544466F5A93}" action="delete"/>
  <rcv guid="{CFE03FCF-A4D8-435A-8A9B-0544466F5A93}" action="add"/>
</revisions>
</file>

<file path=xl/revisions/revisionLog180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4" sId="1">
    <oc r="J184">
      <v>14077</v>
    </oc>
    <nc r="J184">
      <v>49077</v>
    </nc>
  </rcc>
  <rcc rId="11885" sId="1">
    <oc r="G250">
      <v>72864</v>
    </oc>
    <nc r="G250">
      <v>37864</v>
    </nc>
  </rcc>
  <rcv guid="{CFE03FCF-A4D8-435A-8A9B-0544466F5A93}" action="delete"/>
  <rcv guid="{CFE03FCF-A4D8-435A-8A9B-0544466F5A93}" action="add"/>
</revisions>
</file>

<file path=xl/revisions/revisionLog180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6" sId="1">
    <oc r="G542">
      <v>-31282</v>
    </oc>
    <nc r="G542">
      <v>-26782</v>
    </nc>
  </rcc>
  <rcc rId="11887" sId="1">
    <oc r="G250">
      <v>37864</v>
    </oc>
    <nc r="G250">
      <v>33364</v>
    </nc>
  </rcc>
</revisions>
</file>

<file path=xl/revisions/revisionLog180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8" sId="1">
    <oc r="G250">
      <v>33364</v>
    </oc>
    <nc r="G250">
      <v>-246636</v>
    </nc>
  </rcc>
  <rcv guid="{CFE03FCF-A4D8-435A-8A9B-0544466F5A93}" action="delete"/>
  <rcv guid="{CFE03FCF-A4D8-435A-8A9B-0544466F5A93}" action="add"/>
</revisions>
</file>

<file path=xl/revisions/revisionLog180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89" sId="1">
    <oc r="G250">
      <v>-246636</v>
    </oc>
    <nc r="G250">
      <v>-238714</v>
    </nc>
  </rcc>
</revisions>
</file>

<file path=xl/revisions/revisionLog180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0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0" sId="1">
    <oc r="G488">
      <v>64778</v>
    </oc>
    <nc r="G488">
      <v>63854</v>
    </nc>
  </rcc>
  <rcv guid="{CFE03FCF-A4D8-435A-8A9B-0544466F5A93}" action="delete"/>
  <rcv guid="{CFE03FCF-A4D8-435A-8A9B-0544466F5A93}" action="add"/>
</revisions>
</file>

<file path=xl/revisions/revisionLog180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1" sId="1">
    <nc r="J395">
      <v>-5800</v>
    </nc>
  </rcc>
  <rcc rId="11892" sId="1">
    <oc r="G395">
      <v>56895</v>
    </oc>
    <nc r="G395">
      <v>62533</v>
    </nc>
  </rcc>
  <rcc rId="11893" sId="1">
    <nc r="E395">
      <v>162</v>
    </nc>
  </rcc>
  <rcv guid="{CFE03FCF-A4D8-435A-8A9B-0544466F5A93}" action="delete"/>
  <rcv guid="{CFE03FCF-A4D8-435A-8A9B-0544466F5A93}" action="add"/>
</revisions>
</file>

<file path=xl/revisions/revisionLog18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1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4" sId="1">
    <oc r="G455">
      <v>7002</v>
    </oc>
    <nc r="G455">
      <v>9330</v>
    </nc>
  </rcc>
  <rcc rId="11895" sId="1">
    <oc r="G250">
      <v>-238714</v>
    </oc>
    <nc r="G250">
      <v>-241042</v>
    </nc>
  </rcc>
  <rcv guid="{CFE03FCF-A4D8-435A-8A9B-0544466F5A93}" action="delete"/>
  <rcv guid="{CFE03FCF-A4D8-435A-8A9B-0544466F5A93}" action="add"/>
</revisions>
</file>

<file path=xl/revisions/revisionLog181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6" sId="1">
    <nc r="E410">
      <v>364</v>
    </nc>
  </rcc>
  <rcc rId="11897" sId="1">
    <nc r="F410">
      <v>85</v>
    </nc>
  </rcc>
</revisions>
</file>

<file path=xl/revisions/revisionLog181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898" sId="1">
    <nc r="F413">
      <v>51</v>
    </nc>
  </rcc>
  <rcc rId="11899" sId="1">
    <nc r="E413">
      <v>218</v>
    </nc>
  </rcc>
  <rcc rId="11900" sId="1">
    <nc r="E401">
      <v>646</v>
    </nc>
  </rcc>
  <rcc rId="11901" sId="1">
    <nc r="F401">
      <v>152</v>
    </nc>
  </rcc>
  <rcc rId="11902" sId="1">
    <nc r="E404">
      <v>484</v>
    </nc>
  </rcc>
  <rcc rId="11903" sId="1">
    <nc r="F404">
      <v>114</v>
    </nc>
  </rcc>
  <rcc rId="11904" sId="1">
    <nc r="E407">
      <v>484</v>
    </nc>
  </rcc>
  <rcc rId="11905" sId="1">
    <nc r="F407">
      <v>114</v>
    </nc>
  </rcc>
  <rcc rId="11906" sId="1">
    <oc r="E395">
      <v>162</v>
    </oc>
    <nc r="E395">
      <v>994</v>
    </nc>
  </rcc>
  <rcc rId="11907" sId="1">
    <nc r="F395">
      <v>196</v>
    </nc>
  </rcc>
  <rcc rId="11908" sId="1">
    <nc r="E398">
      <v>728</v>
    </nc>
  </rcc>
  <rcc rId="11909" sId="1">
    <nc r="F398">
      <v>171</v>
    </nc>
  </rcc>
  <rcc rId="11910" sId="1">
    <nc r="E416">
      <v>1068</v>
    </nc>
  </rcc>
  <rcc rId="11911" sId="1">
    <nc r="F416">
      <v>251</v>
    </nc>
  </rcc>
  <rcc rId="11912" sId="1">
    <nc r="E422">
      <v>1045</v>
    </nc>
  </rcc>
  <rcc rId="11913" sId="1">
    <nc r="F422">
      <v>246</v>
    </nc>
  </rcc>
  <rcc rId="11914" sId="1">
    <nc r="E419">
      <v>359</v>
    </nc>
  </rcc>
  <rcc rId="11915" sId="1">
    <nc r="F419">
      <v>84</v>
    </nc>
  </rcc>
  <rcc rId="11916" sId="1">
    <nc r="E449">
      <v>728</v>
    </nc>
  </rcc>
  <rcc rId="11917" sId="1">
    <nc r="F449">
      <v>171</v>
    </nc>
  </rcc>
  <rcc rId="11918" sId="1">
    <nc r="E437">
      <v>728</v>
    </nc>
  </rcc>
  <rcc rId="11919" sId="1">
    <nc r="F437">
      <v>171</v>
    </nc>
  </rcc>
  <rcc rId="11920" sId="1">
    <nc r="E428">
      <v>161</v>
    </nc>
  </rcc>
  <rcc rId="11921" sId="1">
    <nc r="F428">
      <v>38</v>
    </nc>
  </rcc>
  <rcc rId="11922" sId="1">
    <nc r="E425">
      <v>728</v>
    </nc>
  </rcc>
  <rcc rId="11923" sId="1">
    <nc r="F425">
      <v>171</v>
    </nc>
  </rcc>
  <rcc rId="11924" sId="1">
    <nc r="E464">
      <v>389</v>
    </nc>
  </rcc>
  <rcc rId="11925" sId="1">
    <nc r="F464">
      <v>92</v>
    </nc>
  </rcc>
  <rcc rId="11926" sId="1">
    <nc r="E458">
      <v>323</v>
    </nc>
  </rcc>
  <rcc rId="11927" sId="1">
    <nc r="F458">
      <v>76</v>
    </nc>
  </rcc>
</revisions>
</file>

<file path=xl/revisions/revisionLog18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8" sId="1">
    <oc r="G250">
      <v>-241042</v>
    </oc>
    <nc r="G250">
      <v>-252510</v>
    </nc>
  </rcc>
</revisions>
</file>

<file path=xl/revisions/revisionLog181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29" sId="1">
    <nc r="E503">
      <v>9680</v>
    </nc>
  </rcc>
  <rcc rId="11930" sId="1">
    <nc r="F503">
      <v>2332</v>
    </nc>
  </rcc>
  <rcc rId="11931" sId="1">
    <nc r="G503">
      <v>-12012</v>
    </nc>
  </rcc>
  <rcv guid="{CFE03FCF-A4D8-435A-8A9B-0544466F5A93}" action="delete"/>
  <rcv guid="{CFE03FCF-A4D8-435A-8A9B-0544466F5A93}" action="add"/>
</revisions>
</file>

<file path=xl/revisions/revisionLog181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2" sId="1">
    <nc r="E509">
      <v>4594</v>
    </nc>
  </rcc>
  <rcc rId="11933" sId="1">
    <nc r="F509">
      <v>1106</v>
    </nc>
  </rcc>
  <rcc rId="11934" sId="1">
    <nc r="G509">
      <v>-5700</v>
    </nc>
  </rcc>
  <rcv guid="{CFE03FCF-A4D8-435A-8A9B-0544466F5A93}" action="delete"/>
  <rcv guid="{CFE03FCF-A4D8-435A-8A9B-0544466F5A93}" action="add"/>
</revisions>
</file>

<file path=xl/revisions/revisionLog181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5" sId="1">
    <nc r="G506">
      <v>464</v>
    </nc>
  </rcc>
  <rcc rId="11936" sId="1">
    <nc r="J506">
      <v>34170</v>
    </nc>
  </rcc>
  <rcc rId="11937" sId="1">
    <nc r="L506">
      <v>-6488</v>
    </nc>
  </rcc>
  <rcc rId="11938" sId="1">
    <oc r="G250">
      <v>-252510</v>
    </oc>
    <nc r="G250">
      <v>-276674</v>
    </nc>
  </rcc>
</revisions>
</file>

<file path=xl/revisions/revisionLog18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39" sId="1">
    <oc r="M8" t="inlineStr">
      <is>
        <t>(ar grozījumiem 27.12.2019 Nr.317/14 )</t>
      </is>
    </oc>
    <nc r="M8" t="inlineStr">
      <is>
        <t>(ar grozījumiem 24.09.2020 Nr./12 )</t>
      </is>
    </nc>
  </rcc>
  <rcc rId="11940" sId="1">
    <oc r="M4" t="inlineStr">
      <is>
        <t>Dobeles novada domes 31.01.2019</t>
      </is>
    </oc>
    <nc r="M4" t="inlineStr">
      <is>
        <t>Dobeles novada domes 30.01.2020</t>
      </is>
    </nc>
  </rcc>
  <rcv guid="{3A56BBDD-68CD-4AEA-B9E4-12391459D4C4}" action="delete"/>
  <rcv guid="{3A56BBDD-68CD-4AEA-B9E4-12391459D4C4}" action="add"/>
</revisions>
</file>

<file path=xl/revisions/revisionLog18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cv guid="{3A56BBDD-68CD-4AEA-B9E4-12391459D4C4}" action="add"/>
</revisions>
</file>

<file path=xl/revisions/revisionLog18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1" sId="1">
    <nc r="J464">
      <v>-1660</v>
    </nc>
  </rcc>
  <rcc rId="11942" sId="1">
    <oc r="G464">
      <v>3865</v>
    </oc>
    <nc r="G464">
      <v>5525</v>
    </nc>
  </rcc>
  <rcv guid="{CFE03FCF-A4D8-435A-8A9B-0544466F5A93}" action="delete"/>
  <rcv guid="{CFE03FCF-A4D8-435A-8A9B-0544466F5A93}" action="add"/>
</revisions>
</file>

<file path=xl/revisions/revisionLog18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3" sId="1">
    <nc r="G476">
      <v>2312</v>
    </nc>
  </rcc>
  <rcv guid="{CFE03FCF-A4D8-435A-8A9B-0544466F5A93}" action="delete"/>
  <rcv guid="{CFE03FCF-A4D8-435A-8A9B-0544466F5A93}" action="add"/>
</revisions>
</file>

<file path=xl/revisions/revisionLog18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4" sId="1">
    <oc r="G250">
      <v>-276674</v>
    </oc>
    <nc r="G250">
      <v>-269479</v>
    </nc>
  </rcc>
</revisions>
</file>

<file path=xl/revisions/revisionLog18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45" sId="1">
    <oc r="E494">
      <v>2176</v>
    </oc>
    <nc r="E494">
      <v>10593</v>
    </nc>
  </rcc>
  <rcc rId="11946" sId="1">
    <oc r="F494">
      <v>1744</v>
    </oc>
    <nc r="F494">
      <v>3394</v>
    </nc>
  </rcc>
  <rcc rId="11947" sId="1">
    <oc r="G494">
      <v>-3066</v>
    </oc>
    <nc r="G494">
      <v>-366</v>
    </nc>
  </rcc>
  <rcc rId="11948" sId="1">
    <nc r="E533">
      <v>16987</v>
    </nc>
  </rcc>
  <rcc rId="11949" sId="1">
    <nc r="F533">
      <v>4093</v>
    </nc>
  </rcc>
  <rcc rId="11950" sId="1">
    <nc r="H533">
      <v>3680</v>
    </nc>
  </rcc>
  <rcc rId="11951" sId="1">
    <nc r="G533">
      <v>4110</v>
    </nc>
  </rcc>
  <rcv guid="{CFE03FCF-A4D8-435A-8A9B-0544466F5A93}" action="delete"/>
  <rcv guid="{CFE03FCF-A4D8-435A-8A9B-0544466F5A93}" action="add"/>
</revisions>
</file>

<file path=xl/revisions/revisionLog18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2" sId="1">
    <oc r="G154">
      <v>2722</v>
    </oc>
    <nc r="G154">
      <v>1923</v>
    </nc>
  </rcc>
  <rcc rId="11953" sId="1">
    <oc r="J154">
      <v>-2722</v>
    </oc>
    <nc r="J154">
      <v>-1923</v>
    </nc>
  </rcc>
</revisions>
</file>

<file path=xl/revisions/revisionLog18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4" sId="1">
    <nc r="E119">
      <v>-453</v>
    </nc>
  </rcc>
  <rcc rId="11955" sId="1">
    <nc r="F119">
      <v>453</v>
    </nc>
  </rcc>
  <rcc rId="11956" sId="1">
    <nc r="G119">
      <v>-1242</v>
    </nc>
  </rcc>
  <rcc rId="11957" sId="1">
    <nc r="J119">
      <v>1242</v>
    </nc>
  </rcc>
</revisions>
</file>

<file path=xl/revisions/revisionLog18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58" sId="1">
    <nc r="G361">
      <v>-243</v>
    </nc>
  </rcc>
  <rcc rId="11959" sId="1">
    <nc r="J361">
      <v>243</v>
    </nc>
  </rcc>
  <rcv guid="{CFE03FCF-A4D8-435A-8A9B-0544466F5A93}" action="delete"/>
  <rcv guid="{CFE03FCF-A4D8-435A-8A9B-0544466F5A93}" action="add"/>
</revisions>
</file>

<file path=xl/revisions/revisionLog18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3A56BBDD-68CD-4AEA-B9E4-12391459D4C4}" action="delete"/>
  <rdn rId="0" localSheetId="1" customView="1" name="Z_3A56BBDD_68CD_4AEA_B9E4_12391459D4C4_.wvu.Rows" hidden="1" oldHidden="1">
    <formula>Sheet1!$192:$192</formula>
  </rdn>
  <rcv guid="{3A56BBDD-68CD-4AEA-B9E4-12391459D4C4}" action="add"/>
</revisions>
</file>

<file path=xl/revisions/revisionLog18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1" sId="1">
    <oc r="G425">
      <v>-70244</v>
    </oc>
    <nc r="G425">
      <v>-57171</v>
    </nc>
  </rcc>
  <rcv guid="{CFE03FCF-A4D8-435A-8A9B-0544466F5A93}" action="delete"/>
  <rcv guid="{CFE03FCF-A4D8-435A-8A9B-0544466F5A93}" action="add"/>
</revisions>
</file>

<file path=xl/revisions/revisionLog18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2" sId="1">
    <nc r="J380">
      <v>9000</v>
    </nc>
  </rcc>
  <rcv guid="{CFE03FCF-A4D8-435A-8A9B-0544466F5A93}" action="delete"/>
  <rcv guid="{CFE03FCF-A4D8-435A-8A9B-0544466F5A93}" action="add"/>
</revisions>
</file>

<file path=xl/revisions/revisionLog18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3" sId="1">
    <oc r="E428">
      <v>161</v>
    </oc>
    <nc r="E428">
      <v>5363</v>
    </nc>
  </rcc>
  <rcc rId="11964" sId="1">
    <oc r="E431">
      <v>5202</v>
    </oc>
    <nc r="E431">
      <v>0</v>
    </nc>
  </rcc>
  <rcc rId="11965" sId="1">
    <oc r="F428">
      <v>38</v>
    </oc>
    <nc r="F428">
      <v>1851</v>
    </nc>
  </rcc>
  <rcc rId="11966" sId="1">
    <oc r="F431">
      <v>1813</v>
    </oc>
    <nc r="F431">
      <v>0</v>
    </nc>
  </rcc>
  <rcv guid="{CFE03FCF-A4D8-435A-8A9B-0544466F5A93}" action="delete"/>
  <rcv guid="{CFE03FCF-A4D8-435A-8A9B-0544466F5A93}" action="add"/>
</revisions>
</file>

<file path=xl/revisions/revisionLog18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7" sId="1">
    <oc r="G428">
      <v>-1912</v>
    </oc>
    <nc r="G428">
      <v>1795</v>
    </nc>
  </rcc>
</revisions>
</file>

<file path=xl/revisions/revisionLog18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8" sId="1">
    <oc r="G431">
      <v>3949</v>
    </oc>
    <nc r="G431">
      <v>242</v>
    </nc>
  </rcc>
</revisions>
</file>

<file path=xl/revisions/revisionLog18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69" sId="1">
    <nc r="J509">
      <v>1500</v>
    </nc>
  </rcc>
  <rcc rId="11970" sId="1">
    <oc r="G509">
      <v>-5700</v>
    </oc>
    <nc r="G509">
      <v>-7200</v>
    </nc>
  </rcc>
  <rcv guid="{CFE03FCF-A4D8-435A-8A9B-0544466F5A93}" action="delete"/>
  <rcv guid="{CFE03FCF-A4D8-435A-8A9B-0544466F5A93}" action="add"/>
</revisions>
</file>

<file path=xl/revisions/revisionLog184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1" sId="1">
    <oc r="G434">
      <v>-26820</v>
    </oc>
    <nc r="G434">
      <v>-27280</v>
    </nc>
  </rcc>
  <rcv guid="{CFE03FCF-A4D8-435A-8A9B-0544466F5A93}" action="delete"/>
  <rcv guid="{CFE03FCF-A4D8-435A-8A9B-0544466F5A93}" action="add"/>
</revisions>
</file>

<file path=xl/revisions/revisionLog184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2" sId="1">
    <oc r="G250">
      <v>-269479</v>
    </oc>
    <nc r="G250">
      <v>-269019</v>
    </nc>
  </rcc>
</revisions>
</file>

<file path=xl/revisions/revisionLog184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4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73" sId="1">
    <oc r="E422">
      <v>1045</v>
    </oc>
    <nc r="E422">
      <v>1060</v>
    </nc>
  </rcc>
  <rcc rId="11974" sId="1">
    <oc r="F422">
      <v>246</v>
    </oc>
    <nc r="F422">
      <v>567</v>
    </nc>
  </rcc>
  <rcc rId="11975" sId="1">
    <nc r="E443">
      <v>-340</v>
    </nc>
  </rcc>
  <rcc rId="11976" sId="1">
    <nc r="F443">
      <v>437</v>
    </nc>
  </rcc>
  <rcc rId="11977" sId="1">
    <oc r="E419">
      <v>359</v>
    </oc>
    <nc r="E419">
      <v>651</v>
    </nc>
  </rcc>
  <rcc rId="11978" sId="1">
    <oc r="F419">
      <v>84</v>
    </oc>
    <nc r="F419">
      <v>1402</v>
    </nc>
  </rcc>
  <rcc rId="11979" sId="1">
    <oc r="E431">
      <v>0</v>
    </oc>
    <nc r="E431">
      <v>726</v>
    </nc>
  </rcc>
  <rcc rId="11980" sId="1">
    <oc r="F431">
      <v>0</v>
    </oc>
    <nc r="F431">
      <v>305</v>
    </nc>
  </rcc>
  <rcc rId="11981" sId="1">
    <oc r="E449">
      <v>728</v>
    </oc>
    <nc r="E449">
      <v>935</v>
    </nc>
  </rcc>
  <rcc rId="11982" sId="1">
    <oc r="F449">
      <v>171</v>
    </oc>
    <nc r="F449">
      <v>1702</v>
    </nc>
  </rcc>
  <rcc rId="11983" sId="1">
    <nc r="E452">
      <v>3828</v>
    </nc>
  </rcc>
  <rcc rId="11984" sId="1">
    <nc r="F452">
      <v>1264</v>
    </nc>
  </rcc>
  <rcc rId="11985" sId="1">
    <oc r="E455">
      <v>1600</v>
    </oc>
    <nc r="E455">
      <v>2678</v>
    </nc>
  </rcc>
  <rcc rId="11986" sId="1">
    <nc r="F455">
      <v>1251</v>
    </nc>
  </rcc>
  <rcc rId="11987" sId="1">
    <oc r="E458">
      <v>323</v>
    </oc>
    <nc r="E458">
      <v>851</v>
    </nc>
  </rcc>
  <rcc rId="11988" sId="1">
    <oc r="F458">
      <v>76</v>
    </oc>
    <nc r="F458">
      <v>470</v>
    </nc>
  </rcc>
  <rcv guid="{CFE03FCF-A4D8-435A-8A9B-0544466F5A93}" action="delete"/>
  <rcv guid="{CFE03FCF-A4D8-435A-8A9B-0544466F5A93}" action="add"/>
</revisions>
</file>

<file path=xl/revisions/revisionLog184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89" sId="1">
    <oc r="F422">
      <v>567</v>
    </oc>
    <nc r="F422">
      <v>246</v>
    </nc>
  </rcc>
  <rcc rId="11990" sId="1">
    <oc r="E422">
      <v>1060</v>
    </oc>
    <nc r="E422">
      <v>1045</v>
    </nc>
  </rcc>
</revisions>
</file>

<file path=xl/revisions/revisionLog184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1" sId="1">
    <oc r="F431">
      <v>305</v>
    </oc>
    <nc r="F431">
      <v>309</v>
    </nc>
  </rcc>
  <rcc rId="11992" sId="1">
    <oc r="E422">
      <v>1045</v>
    </oc>
    <nc r="E422">
      <v>1060</v>
    </nc>
  </rcc>
  <rcc rId="11993" sId="1">
    <oc r="F422">
      <v>246</v>
    </oc>
    <nc r="F422">
      <v>567</v>
    </nc>
  </rcc>
</revisions>
</file>

<file path=xl/revisions/revisionLog184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4" sId="1">
    <oc r="E437">
      <v>728</v>
    </oc>
    <nc r="E437">
      <v>-5039</v>
    </nc>
  </rcc>
  <rcc rId="11995" sId="1">
    <oc r="F437">
      <v>171</v>
    </oc>
    <nc r="F437">
      <v>-62</v>
    </nc>
  </rcc>
  <rcc rId="11996" sId="1">
    <nc r="E440">
      <v>-1809</v>
    </nc>
  </rcc>
  <rcc rId="11997" sId="1">
    <nc r="F440">
      <v>294</v>
    </nc>
  </rcc>
</revisions>
</file>

<file path=xl/revisions/revisionLog184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1998" sId="1">
    <oc r="E398">
      <v>728</v>
    </oc>
    <nc r="E398">
      <v>-6730</v>
    </nc>
  </rcc>
  <rcc rId="11999" sId="1">
    <oc r="F398">
      <v>171</v>
    </oc>
    <nc r="F398">
      <v>1985</v>
    </nc>
  </rcc>
</revisions>
</file>

<file path=xl/revisions/revisionLog185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0" sId="1">
    <oc r="G160">
      <v>5592</v>
    </oc>
    <nc r="G160">
      <v>7386</v>
    </nc>
  </rcc>
  <rcv guid="{CFE03FCF-A4D8-435A-8A9B-0544466F5A93}" action="delete"/>
  <rcv guid="{CFE03FCF-A4D8-435A-8A9B-0544466F5A93}" action="add"/>
</revisions>
</file>

<file path=xl/revisions/revisionLog185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1" sId="1">
    <nc r="G46">
      <v>-1794</v>
    </nc>
  </rcc>
</revisions>
</file>

<file path=xl/revisions/revisionLog185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2" sId="1">
    <nc r="G34">
      <v>-190</v>
    </nc>
  </rcc>
  <rcc rId="12003" sId="1">
    <nc r="J34">
      <v>190</v>
    </nc>
  </rcc>
  <rcv guid="{CFE03FCF-A4D8-435A-8A9B-0544466F5A93}" action="delete"/>
  <rcv guid="{CFE03FCF-A4D8-435A-8A9B-0544466F5A93}" action="add"/>
</revisions>
</file>

<file path=xl/revisions/revisionLog185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4" sId="1">
    <nc r="J73">
      <v>470</v>
    </nc>
  </rcc>
  <rcc rId="12005" sId="1">
    <nc r="G73">
      <v>-470</v>
    </nc>
  </rcc>
  <rcv guid="{CFE03FCF-A4D8-435A-8A9B-0544466F5A93}" action="delete"/>
  <rcv guid="{CFE03FCF-A4D8-435A-8A9B-0544466F5A93}" action="add"/>
</revisions>
</file>

<file path=xl/revisions/revisionLog185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5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6" sId="1">
    <oc r="M5" t="inlineStr">
      <is>
        <t>saistošajiem noteikumiem Nr.1</t>
      </is>
    </oc>
    <nc r="M5" t="inlineStr">
      <is>
        <t>saistošajiem noteikumiem Nr.3</t>
      </is>
    </nc>
  </rcc>
  <rcv guid="{3A56BBDD-68CD-4AEA-B9E4-12391459D4C4}" action="delete"/>
  <rdn rId="0" localSheetId="1" customView="1" name="Z_3A56BBDD_68CD_4AEA_B9E4_12391459D4C4_.wvu.Rows" hidden="1" oldHidden="1">
    <formula>Sheet1!$192:$192</formula>
    <oldFormula>Sheet1!$192:$192</oldFormula>
  </rdn>
  <rcv guid="{3A56BBDD-68CD-4AEA-B9E4-12391459D4C4}" action="add"/>
</revisions>
</file>

<file path=xl/revisions/revisionLog186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08" sId="1">
    <oc r="E395">
      <v>994</v>
    </oc>
    <nc r="E395">
      <v>21016</v>
    </nc>
  </rcc>
  <rcc rId="12009" sId="1">
    <oc r="F395">
      <v>196</v>
    </oc>
    <nc r="F395">
      <v>5019</v>
    </nc>
  </rcc>
  <rcc rId="12010" sId="1">
    <oc r="E398">
      <v>-6730</v>
    </oc>
    <nc r="E398">
      <v>17581</v>
    </nc>
  </rcc>
  <rcc rId="12011" sId="1">
    <oc r="F398">
      <v>1985</v>
    </oc>
    <nc r="F398">
      <v>7841</v>
    </nc>
  </rcc>
  <rcv guid="{CFE03FCF-A4D8-435A-8A9B-0544466F5A93}" action="delete"/>
  <rcv guid="{CFE03FCF-A4D8-435A-8A9B-0544466F5A93}" action="add"/>
</revisions>
</file>

<file path=xl/revisions/revisionLog186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2" sId="1">
    <oc r="E401">
      <v>646</v>
    </oc>
    <nc r="E401">
      <v>22959</v>
    </nc>
  </rcc>
  <rcc rId="12013" sId="1">
    <oc r="F401">
      <v>152</v>
    </oc>
    <nc r="F401">
      <v>5527</v>
    </nc>
  </rcc>
</revisions>
</file>

<file path=xl/revisions/revisionLog186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4" sId="1">
    <oc r="E416">
      <v>1068</v>
    </oc>
    <nc r="E416">
      <v>42443</v>
    </nc>
  </rcc>
  <rcc rId="12015" sId="1">
    <oc r="F416">
      <v>251</v>
    </oc>
    <nc r="F416">
      <v>10219</v>
    </nc>
  </rcc>
</revisions>
</file>

<file path=xl/revisions/revisionLog186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16" sId="1">
    <oc r="E407">
      <v>484</v>
    </oc>
    <nc r="E407">
      <v>10657</v>
    </nc>
  </rcc>
  <rcc rId="12017" sId="1">
    <oc r="F407">
      <v>114</v>
    </oc>
    <nc r="F407">
      <v>2565</v>
    </nc>
  </rcc>
  <rcc rId="12018" sId="1">
    <oc r="E404">
      <v>484</v>
    </oc>
    <nc r="E404">
      <v>11149</v>
    </nc>
  </rcc>
  <rcc rId="12019" sId="1">
    <oc r="F404">
      <v>114</v>
    </oc>
    <nc r="F404">
      <v>2683</v>
    </nc>
  </rcc>
  <rcc rId="12020" sId="1">
    <oc r="E410">
      <v>364</v>
    </oc>
    <nc r="E410">
      <v>7058</v>
    </nc>
  </rcc>
  <rcc rId="12021" sId="1">
    <oc r="F410">
      <v>85</v>
    </oc>
    <nc r="F410">
      <v>1698</v>
    </nc>
  </rcc>
  <rcc rId="12022" sId="1">
    <oc r="E413">
      <v>218</v>
    </oc>
    <nc r="E413">
      <v>6461</v>
    </nc>
  </rcc>
  <rcc rId="12023" sId="1">
    <oc r="F413">
      <v>51</v>
    </oc>
    <nc r="F413">
      <v>1555</v>
    </nc>
  </rcc>
  <rcc rId="12024" sId="1">
    <oc r="E422">
      <v>1060</v>
    </oc>
    <nc r="E422">
      <v>297801</v>
    </nc>
  </rcc>
  <rcc rId="12025" sId="1">
    <oc r="F422">
      <v>567</v>
    </oc>
    <nc r="F422">
      <v>72052</v>
    </nc>
  </rcc>
  <rcc rId="12026" sId="1">
    <oc r="E419">
      <v>651</v>
    </oc>
    <nc r="E419">
      <v>206759</v>
    </nc>
  </rcc>
  <rcc rId="12027" sId="1">
    <oc r="F419">
      <v>1402</v>
    </oc>
    <nc r="F419">
      <v>51053</v>
    </nc>
  </rcc>
  <rcc rId="12028" sId="1">
    <oc r="E425">
      <v>728</v>
    </oc>
    <nc r="E425">
      <v>121642</v>
    </nc>
  </rcc>
  <rcc rId="12029" sId="1">
    <oc r="F425">
      <v>171</v>
    </oc>
    <nc r="F425">
      <v>29299</v>
    </nc>
  </rcc>
  <rcc rId="12030" sId="1">
    <oc r="E443">
      <v>-340</v>
    </oc>
    <nc r="E443">
      <v>59880</v>
    </nc>
  </rcc>
  <rcc rId="12031" sId="1">
    <oc r="F443">
      <v>437</v>
    </oc>
    <nc r="F443">
      <v>14944</v>
    </nc>
  </rcc>
  <rcc rId="12032" sId="1">
    <oc r="E437">
      <v>-5039</v>
    </oc>
    <nc r="E437">
      <v>67135</v>
    </nc>
  </rcc>
  <rcc rId="12033" sId="1">
    <oc r="F437">
      <v>-62</v>
    </oc>
    <nc r="F437">
      <v>17325</v>
    </nc>
  </rcc>
  <rcc rId="12034" sId="1">
    <oc r="E428">
      <v>5363</v>
    </oc>
    <nc r="E428">
      <v>52178</v>
    </nc>
  </rcc>
  <rcc rId="12035" sId="1">
    <oc r="F428">
      <v>1851</v>
    </oc>
    <nc r="F428">
      <v>13129</v>
    </nc>
  </rcc>
  <rcc rId="12036" sId="1">
    <oc r="E431">
      <v>726</v>
    </oc>
    <nc r="E431">
      <v>58867</v>
    </nc>
  </rcc>
  <rcc rId="12037" sId="1">
    <oc r="F431">
      <v>309</v>
    </oc>
    <nc r="F431">
      <v>14315</v>
    </nc>
  </rcc>
  <rcc rId="12038" sId="1">
    <oc r="E440">
      <v>-1809</v>
    </oc>
    <nc r="E440">
      <v>57901</v>
    </nc>
  </rcc>
  <rcc rId="12039" sId="1">
    <oc r="F440">
      <v>294</v>
    </oc>
    <nc r="F440">
      <v>14678</v>
    </nc>
  </rcc>
  <rcc rId="12040" sId="1">
    <oc r="E458">
      <v>851</v>
    </oc>
    <nc r="E458">
      <v>5890</v>
    </nc>
  </rcc>
  <rcc rId="12041" sId="1">
    <oc r="F458">
      <v>470</v>
    </oc>
    <nc r="F458">
      <v>1684</v>
    </nc>
  </rcc>
  <rcc rId="12042" sId="1">
    <oc r="E464">
      <v>389</v>
    </oc>
    <nc r="E464">
      <v>12964</v>
    </nc>
  </rcc>
  <rcc rId="12043" sId="1">
    <oc r="F464">
      <v>92</v>
    </oc>
    <nc r="F464">
      <v>3121</v>
    </nc>
  </rcc>
  <rcc rId="12044" sId="1">
    <oc r="E449">
      <v>935</v>
    </oc>
    <nc r="E449">
      <v>132646</v>
    </nc>
  </rcc>
  <rcc rId="12045" sId="1">
    <oc r="F449">
      <v>1702</v>
    </oc>
    <nc r="F449">
      <v>33432</v>
    </nc>
  </rcc>
  <rcc rId="12046" sId="1">
    <nc r="G446">
      <v>35726</v>
    </nc>
  </rcc>
  <rcc rId="12047" sId="1">
    <nc r="F446">
      <v>40329</v>
    </nc>
  </rcc>
  <rcc rId="12048" sId="1">
    <nc r="E446">
      <v>143129</v>
    </nc>
  </rcc>
</revisions>
</file>

<file path=xl/revisions/revisionLog186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6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49" sId="1">
    <oc r="E410">
      <v>7058</v>
    </oc>
    <nc r="E410">
      <v>7161</v>
    </nc>
  </rcc>
  <rcc rId="12050" sId="1">
    <oc r="F410">
      <v>1698</v>
    </oc>
    <nc r="F410">
      <v>1722</v>
    </nc>
  </rcc>
  <rcv guid="{CFE03FCF-A4D8-435A-8A9B-0544466F5A93}" action="delete"/>
  <rcv guid="{CFE03FCF-A4D8-435A-8A9B-0544466F5A93}" action="add"/>
</revisions>
</file>

<file path=xl/revisions/revisionLog186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1" sId="1">
    <oc r="E407">
      <v>10657</v>
    </oc>
    <nc r="E407">
      <v>10622</v>
    </nc>
  </rcc>
  <rcc rId="12052" sId="1">
    <oc r="F407">
      <v>2565</v>
    </oc>
    <nc r="F407">
      <v>2556</v>
    </nc>
  </rcc>
  <rcc rId="12053" sId="1">
    <oc r="E401">
      <v>22959</v>
    </oc>
    <nc r="E401">
      <v>22945</v>
    </nc>
  </rcc>
  <rcc rId="12054" sId="1">
    <oc r="F401">
      <v>5527</v>
    </oc>
    <nc r="F401">
      <v>5524</v>
    </nc>
  </rcc>
  <rcc rId="12055" sId="1">
    <oc r="E395">
      <v>21016</v>
    </oc>
    <nc r="E395">
      <v>21058</v>
    </nc>
  </rcc>
  <rcc rId="12056" sId="1">
    <oc r="F395">
      <v>5019</v>
    </oc>
    <nc r="F395">
      <v>5029</v>
    </nc>
  </rcc>
  <rcv guid="{CFE03FCF-A4D8-435A-8A9B-0544466F5A93}" action="delete"/>
  <rcv guid="{CFE03FCF-A4D8-435A-8A9B-0544466F5A93}" action="add"/>
</revisions>
</file>

<file path=xl/revisions/revisionLog187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57" sId="1">
    <oc r="E398">
      <v>17581</v>
    </oc>
    <nc r="E398">
      <v>17519</v>
    </nc>
  </rcc>
  <rcc rId="12058" sId="1">
    <oc r="F398">
      <v>7841</v>
    </oc>
    <nc r="F398">
      <v>7827</v>
    </nc>
  </rcc>
  <rcc rId="12059" sId="1">
    <oc r="E404">
      <v>11149</v>
    </oc>
    <nc r="E404">
      <v>11154</v>
    </nc>
  </rcc>
  <rcc rId="12060" sId="1">
    <oc r="F404">
      <v>2683</v>
    </oc>
    <nc r="F404">
      <v>2684</v>
    </nc>
  </rcc>
</revisions>
</file>

<file path=xl/revisions/revisionLog187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61" sId="1">
    <oc r="E443">
      <v>59880</v>
    </oc>
    <nc r="E443">
      <v>59841</v>
    </nc>
  </rcc>
  <rcc rId="12062" sId="1">
    <oc r="F443">
      <v>14944</v>
    </oc>
    <nc r="F443">
      <v>14935</v>
    </nc>
  </rcc>
  <rcc rId="12063" sId="1">
    <oc r="E437">
      <v>67135</v>
    </oc>
    <nc r="E437">
      <v>67148</v>
    </nc>
  </rcc>
  <rcc rId="12064" sId="1">
    <oc r="F437">
      <v>17325</v>
    </oc>
    <nc r="F437">
      <v>17328</v>
    </nc>
  </rcc>
  <rcc rId="12065" sId="1">
    <oc r="E413">
      <v>6461</v>
    </oc>
    <nc r="E413">
      <v>6441</v>
    </nc>
  </rcc>
  <rcc rId="12066" sId="1">
    <oc r="F413">
      <v>1555</v>
    </oc>
    <nc r="F413">
      <v>1550</v>
    </nc>
  </rcc>
  <rcc rId="12067" sId="1">
    <oc r="E428">
      <v>52178</v>
    </oc>
    <nc r="E428">
      <v>52176</v>
    </nc>
  </rcc>
  <rcc rId="12068" sId="1">
    <oc r="F428">
      <v>13129</v>
    </oc>
    <nc r="F428">
      <v>13128</v>
    </nc>
  </rcc>
  <rcc rId="12069" sId="1">
    <oc r="E440">
      <v>57901</v>
    </oc>
    <nc r="E440">
      <v>57897</v>
    </nc>
  </rcc>
  <rcc rId="12070" sId="1">
    <oc r="E464">
      <v>12964</v>
    </oc>
    <nc r="E464">
      <v>12963</v>
    </nc>
  </rcc>
  <rcc rId="12071" sId="1">
    <oc r="E416">
      <v>42443</v>
    </oc>
    <nc r="E416">
      <v>42457</v>
    </nc>
  </rcc>
  <rcc rId="12072" sId="1">
    <oc r="F416">
      <v>10219</v>
    </oc>
    <nc r="F416">
      <v>10222</v>
    </nc>
  </rcc>
</revisions>
</file>

<file path=xl/revisions/revisionLog187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CFE03FCF-A4D8-435A-8A9B-0544466F5A93}" action="delete"/>
  <rcv guid="{CFE03FCF-A4D8-435A-8A9B-0544466F5A93}" action="add"/>
</revisions>
</file>

<file path=xl/revisions/revisionLog187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12073" sId="1">
    <oc r="M8" t="inlineStr">
      <is>
        <t>(ar grozījumiem 24.09.2020 Nr./12 )</t>
      </is>
    </oc>
    <nc r="M8" t="inlineStr">
      <is>
        <t>(ar grozījumiem 24.09.2020. Nr.___/12 )</t>
      </is>
    </nc>
  </rcc>
  <rcv guid="{2CFD3DCB-25FB-4025-A2A7-E77065AC47A0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21"/>
  <sheetViews>
    <sheetView tabSelected="1" topLeftCell="A7" zoomScale="150" zoomScaleNormal="150" workbookViewId="0">
      <pane ySplit="7" topLeftCell="A14" activePane="bottomLeft" state="frozen"/>
      <selection activeCell="A7" sqref="A7"/>
      <selection pane="bottomLeft" activeCell="N7" sqref="N1:N1048576"/>
    </sheetView>
  </sheetViews>
  <sheetFormatPr defaultRowHeight="15.75" customHeight="1" x14ac:dyDescent="0.2"/>
  <cols>
    <col min="1" max="1" width="6.85546875" style="1" customWidth="1"/>
    <col min="2" max="2" width="29.7109375" style="1" customWidth="1"/>
    <col min="3" max="4" width="10.42578125" style="1" customWidth="1"/>
    <col min="5" max="5" width="10.28515625" style="1" customWidth="1"/>
    <col min="6" max="6" width="9.5703125" style="1" customWidth="1"/>
    <col min="7" max="7" width="9.85546875" style="1" customWidth="1"/>
    <col min="8" max="8" width="9" style="1" customWidth="1"/>
    <col min="9" max="9" width="10.5703125" style="1" customWidth="1"/>
    <col min="10" max="10" width="11.7109375" style="1" customWidth="1"/>
    <col min="11" max="11" width="9" style="1" customWidth="1"/>
    <col min="12" max="12" width="9.140625" style="1" customWidth="1"/>
    <col min="13" max="13" width="9.85546875" style="1" customWidth="1"/>
    <col min="14" max="14" width="18.85546875" style="1" customWidth="1"/>
    <col min="15" max="16384" width="9.140625" style="1"/>
  </cols>
  <sheetData>
    <row r="1" spans="1:13" ht="15.75" customHeight="1" x14ac:dyDescent="0.25">
      <c r="A1" s="108"/>
      <c r="B1" s="108"/>
      <c r="C1" s="108"/>
      <c r="D1" s="108"/>
      <c r="E1" s="108"/>
      <c r="F1" s="108"/>
      <c r="G1" s="108"/>
      <c r="H1" s="108"/>
      <c r="I1" s="108"/>
      <c r="J1" s="108"/>
      <c r="K1" s="108"/>
      <c r="L1" s="108"/>
      <c r="M1" s="108"/>
    </row>
    <row r="2" spans="1:13" ht="15.75" customHeight="1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3" ht="15.75" customHeight="1" x14ac:dyDescent="0.25">
      <c r="A3" s="108"/>
      <c r="B3" s="108"/>
      <c r="C3" s="2"/>
      <c r="D3" s="2"/>
      <c r="E3" s="2"/>
      <c r="F3" s="2"/>
      <c r="G3" s="2"/>
      <c r="H3" s="2"/>
      <c r="I3" s="2"/>
      <c r="J3" s="3"/>
      <c r="K3" s="2"/>
      <c r="L3" s="2"/>
      <c r="M3" s="3" t="s">
        <v>173</v>
      </c>
    </row>
    <row r="4" spans="1:13" ht="15.75" customHeight="1" x14ac:dyDescent="0.25">
      <c r="J4" s="3"/>
      <c r="M4" s="85" t="s">
        <v>254</v>
      </c>
    </row>
    <row r="5" spans="1:13" s="7" customFormat="1" ht="15.75" customHeight="1" x14ac:dyDescent="0.25">
      <c r="A5" s="4"/>
      <c r="B5" s="5"/>
      <c r="C5" s="5"/>
      <c r="D5" s="5"/>
      <c r="E5" s="6"/>
      <c r="F5" s="1"/>
      <c r="G5" s="1"/>
      <c r="H5" s="1"/>
      <c r="I5" s="1"/>
      <c r="J5" s="3"/>
      <c r="K5" s="1"/>
      <c r="L5" s="1"/>
      <c r="M5" s="90" t="s">
        <v>255</v>
      </c>
    </row>
    <row r="6" spans="1:13" s="7" customFormat="1" ht="15.75" customHeight="1" x14ac:dyDescent="0.25">
      <c r="A6" s="6"/>
      <c r="B6" s="8"/>
      <c r="C6" s="9"/>
      <c r="D6" s="6"/>
      <c r="E6" s="6"/>
      <c r="F6" s="1"/>
      <c r="G6" s="1"/>
      <c r="H6" s="1"/>
      <c r="I6" s="1"/>
      <c r="J6" s="10"/>
      <c r="K6" s="1"/>
      <c r="L6" s="1"/>
      <c r="M6" s="10" t="s">
        <v>174</v>
      </c>
    </row>
    <row r="7" spans="1:13" s="7" customFormat="1" ht="15.75" customHeight="1" x14ac:dyDescent="0.25">
      <c r="A7" s="6"/>
      <c r="B7" s="8"/>
      <c r="C7" s="6"/>
      <c r="D7" s="6"/>
      <c r="E7" s="6"/>
      <c r="F7" s="1"/>
      <c r="G7" s="1"/>
      <c r="H7" s="1"/>
      <c r="I7" s="1"/>
      <c r="J7" s="10"/>
      <c r="K7" s="1"/>
      <c r="L7" s="1"/>
      <c r="M7" s="10" t="s">
        <v>251</v>
      </c>
    </row>
    <row r="8" spans="1:13" s="7" customFormat="1" ht="15.75" customHeight="1" x14ac:dyDescent="0.2">
      <c r="A8" s="6"/>
      <c r="B8" s="8"/>
      <c r="C8" s="6"/>
      <c r="D8" s="6"/>
      <c r="E8" s="6"/>
      <c r="F8" s="1"/>
      <c r="G8" s="1"/>
      <c r="H8" s="1"/>
      <c r="I8" s="1"/>
      <c r="J8" s="1"/>
      <c r="K8" s="103"/>
      <c r="L8" s="103"/>
      <c r="M8" s="104" t="s">
        <v>256</v>
      </c>
    </row>
    <row r="9" spans="1:13" s="7" customFormat="1" ht="15.75" customHeight="1" x14ac:dyDescent="0.25">
      <c r="A9" s="6"/>
      <c r="B9" s="8"/>
      <c r="C9" s="107" t="s">
        <v>239</v>
      </c>
      <c r="D9" s="107"/>
      <c r="E9" s="107"/>
      <c r="F9" s="107"/>
      <c r="G9" s="107"/>
      <c r="H9" s="107"/>
      <c r="I9" s="107"/>
      <c r="J9" s="107"/>
      <c r="K9" s="107"/>
      <c r="L9" s="107"/>
      <c r="M9" s="107"/>
    </row>
    <row r="10" spans="1:13" s="12" customFormat="1" ht="15.75" customHeight="1" x14ac:dyDescent="0.25">
      <c r="A10" s="108"/>
      <c r="B10" s="108"/>
      <c r="C10" s="108"/>
      <c r="D10" s="11"/>
      <c r="E10" s="11"/>
      <c r="F10" s="11"/>
      <c r="G10" s="11"/>
      <c r="H10" s="11"/>
      <c r="I10" s="11"/>
      <c r="J10" s="11"/>
      <c r="K10" s="11"/>
      <c r="L10" s="11"/>
      <c r="M10" s="11"/>
    </row>
    <row r="11" spans="1:13" s="12" customFormat="1" ht="15.75" customHeight="1" x14ac:dyDescent="0.2">
      <c r="A11" s="11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s="12" customFormat="1" ht="15.75" customHeight="1" x14ac:dyDescent="0.2">
      <c r="A12" s="11" t="s">
        <v>1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s="12" customFormat="1" ht="36.75" customHeight="1" x14ac:dyDescent="0.2">
      <c r="A13" s="13"/>
      <c r="B13" s="13"/>
      <c r="C13" s="91" t="s">
        <v>2</v>
      </c>
      <c r="D13" s="14" t="s">
        <v>113</v>
      </c>
      <c r="E13" s="14" t="s">
        <v>114</v>
      </c>
      <c r="F13" s="15" t="s">
        <v>115</v>
      </c>
      <c r="G13" s="16" t="s">
        <v>116</v>
      </c>
      <c r="H13" s="17" t="s">
        <v>117</v>
      </c>
      <c r="I13" s="16" t="s">
        <v>230</v>
      </c>
      <c r="J13" s="16" t="s">
        <v>118</v>
      </c>
      <c r="K13" s="16" t="s">
        <v>231</v>
      </c>
      <c r="L13" s="18" t="s">
        <v>232</v>
      </c>
      <c r="M13" s="18" t="s">
        <v>171</v>
      </c>
    </row>
    <row r="14" spans="1:13" s="12" customFormat="1" ht="15.75" customHeight="1" x14ac:dyDescent="0.2">
      <c r="A14" s="19"/>
      <c r="B14" s="19"/>
      <c r="C14" s="19"/>
      <c r="D14" s="20" t="s">
        <v>2</v>
      </c>
      <c r="E14" s="106" t="s">
        <v>3</v>
      </c>
      <c r="F14" s="106"/>
      <c r="G14" s="19"/>
      <c r="H14" s="21"/>
      <c r="I14" s="19"/>
      <c r="J14" s="19"/>
      <c r="K14" s="22"/>
      <c r="L14" s="21"/>
      <c r="M14" s="21"/>
    </row>
    <row r="15" spans="1:13" s="12" customFormat="1" ht="15.75" customHeight="1" x14ac:dyDescent="0.2">
      <c r="A15" s="23" t="s">
        <v>5</v>
      </c>
      <c r="B15" s="24" t="s">
        <v>4</v>
      </c>
      <c r="C15" s="23">
        <f>SUM(C18,C21,C24,C27,C30,C33,C36,C39,C42,C45,C48,C51,C54,C57,C60)</f>
        <v>2697797</v>
      </c>
      <c r="D15" s="23">
        <f t="shared" ref="D15:M15" si="0">SUM(D18,D21,D24,D27,D30,D33,D36,D39,D42,D45,D48,D51,D54,D57,D60)</f>
        <v>1876852</v>
      </c>
      <c r="E15" s="23">
        <f t="shared" si="0"/>
        <v>1498460</v>
      </c>
      <c r="F15" s="23">
        <f t="shared" si="0"/>
        <v>378392</v>
      </c>
      <c r="G15" s="23">
        <f t="shared" si="0"/>
        <v>721020</v>
      </c>
      <c r="H15" s="23">
        <f t="shared" si="0"/>
        <v>0</v>
      </c>
      <c r="I15" s="23">
        <f t="shared" si="0"/>
        <v>0</v>
      </c>
      <c r="J15" s="23">
        <f t="shared" si="0"/>
        <v>96425</v>
      </c>
      <c r="K15" s="23">
        <f t="shared" si="0"/>
        <v>0</v>
      </c>
      <c r="L15" s="23">
        <f t="shared" si="0"/>
        <v>3500</v>
      </c>
      <c r="M15" s="23">
        <f t="shared" si="0"/>
        <v>0</v>
      </c>
    </row>
    <row r="16" spans="1:13" s="12" customFormat="1" ht="15.75" customHeight="1" x14ac:dyDescent="0.2">
      <c r="A16" s="37"/>
      <c r="B16" s="68"/>
      <c r="C16" s="23">
        <f>SUM(C19,C22,C25,C28,C31,C34,C37,C40,C43,C46,C49,C52,C55,C58,C61)</f>
        <v>31461</v>
      </c>
      <c r="D16" s="23">
        <f t="shared" ref="D16:M16" si="1">SUM(D19,D22,D25,D28,D31,D34,D37,D40,D43,D46,D49,D52,D55,D58,D61)</f>
        <v>-169</v>
      </c>
      <c r="E16" s="23">
        <f t="shared" si="1"/>
        <v>-169</v>
      </c>
      <c r="F16" s="23">
        <f t="shared" si="1"/>
        <v>0</v>
      </c>
      <c r="G16" s="23">
        <f t="shared" si="1"/>
        <v>8245</v>
      </c>
      <c r="H16" s="23">
        <f t="shared" si="1"/>
        <v>0</v>
      </c>
      <c r="I16" s="23">
        <f t="shared" si="1"/>
        <v>0</v>
      </c>
      <c r="J16" s="23">
        <f t="shared" si="1"/>
        <v>23385</v>
      </c>
      <c r="K16" s="23">
        <f t="shared" si="1"/>
        <v>0</v>
      </c>
      <c r="L16" s="23">
        <f t="shared" si="1"/>
        <v>0</v>
      </c>
      <c r="M16" s="23">
        <f t="shared" si="1"/>
        <v>0</v>
      </c>
    </row>
    <row r="17" spans="1:13" s="12" customFormat="1" ht="15.75" customHeight="1" x14ac:dyDescent="0.2">
      <c r="A17" s="23"/>
      <c r="B17" s="24"/>
      <c r="C17" s="23">
        <f>SUM(C15,C16)</f>
        <v>2729258</v>
      </c>
      <c r="D17" s="23">
        <f t="shared" ref="D17:M17" si="2">SUM(D15,D16)</f>
        <v>1876683</v>
      </c>
      <c r="E17" s="23">
        <f t="shared" si="2"/>
        <v>1498291</v>
      </c>
      <c r="F17" s="23">
        <f t="shared" si="2"/>
        <v>378392</v>
      </c>
      <c r="G17" s="23">
        <f t="shared" si="2"/>
        <v>729265</v>
      </c>
      <c r="H17" s="23">
        <f t="shared" si="2"/>
        <v>0</v>
      </c>
      <c r="I17" s="23">
        <f t="shared" si="2"/>
        <v>0</v>
      </c>
      <c r="J17" s="23">
        <f t="shared" si="2"/>
        <v>119810</v>
      </c>
      <c r="K17" s="23">
        <f t="shared" si="2"/>
        <v>0</v>
      </c>
      <c r="L17" s="23">
        <f t="shared" si="2"/>
        <v>3500</v>
      </c>
      <c r="M17" s="23">
        <f t="shared" si="2"/>
        <v>0</v>
      </c>
    </row>
    <row r="18" spans="1:13" s="7" customFormat="1" ht="15.75" customHeight="1" x14ac:dyDescent="0.2">
      <c r="A18" s="25" t="s">
        <v>5</v>
      </c>
      <c r="B18" s="26" t="s">
        <v>6</v>
      </c>
      <c r="C18" s="27">
        <f>SUM(D18,G18,H18:M18)</f>
        <v>1697442</v>
      </c>
      <c r="D18" s="27">
        <f t="shared" ref="D18:D118" si="3">SUM(E18:F18)</f>
        <v>1123815</v>
      </c>
      <c r="E18" s="28">
        <v>903631</v>
      </c>
      <c r="F18" s="29">
        <v>220184</v>
      </c>
      <c r="G18" s="29">
        <v>474202</v>
      </c>
      <c r="H18" s="29"/>
      <c r="I18" s="29"/>
      <c r="J18" s="29">
        <v>95925</v>
      </c>
      <c r="K18" s="27"/>
      <c r="L18" s="27">
        <v>3500</v>
      </c>
      <c r="M18" s="27"/>
    </row>
    <row r="19" spans="1:13" s="7" customFormat="1" ht="15.75" customHeight="1" x14ac:dyDescent="0.2">
      <c r="A19" s="25"/>
      <c r="B19" s="26"/>
      <c r="C19" s="27">
        <f>D19+G19+H19+I19+J19+K19+L19+M19</f>
        <v>23195</v>
      </c>
      <c r="D19" s="27">
        <f>SUM(E19,F19)</f>
        <v>0</v>
      </c>
      <c r="E19" s="28"/>
      <c r="F19" s="29"/>
      <c r="G19" s="29"/>
      <c r="H19" s="29"/>
      <c r="I19" s="29"/>
      <c r="J19" s="29">
        <v>23195</v>
      </c>
      <c r="K19" s="27"/>
      <c r="L19" s="27"/>
      <c r="M19" s="27"/>
    </row>
    <row r="20" spans="1:13" s="7" customFormat="1" ht="15.75" customHeight="1" x14ac:dyDescent="0.2">
      <c r="A20" s="92"/>
      <c r="B20" s="92"/>
      <c r="C20" s="93">
        <f>SUM(C18,C19)</f>
        <v>1720637</v>
      </c>
      <c r="D20" s="93">
        <f t="shared" ref="D20:M20" si="4">SUM(D18,D19)</f>
        <v>1123815</v>
      </c>
      <c r="E20" s="93">
        <f t="shared" si="4"/>
        <v>903631</v>
      </c>
      <c r="F20" s="93">
        <f t="shared" si="4"/>
        <v>220184</v>
      </c>
      <c r="G20" s="93">
        <f t="shared" si="4"/>
        <v>474202</v>
      </c>
      <c r="H20" s="93">
        <f t="shared" si="4"/>
        <v>0</v>
      </c>
      <c r="I20" s="93">
        <f t="shared" si="4"/>
        <v>0</v>
      </c>
      <c r="J20" s="93">
        <f t="shared" si="4"/>
        <v>119120</v>
      </c>
      <c r="K20" s="93">
        <f t="shared" si="4"/>
        <v>0</v>
      </c>
      <c r="L20" s="93">
        <f t="shared" si="4"/>
        <v>3500</v>
      </c>
      <c r="M20" s="93">
        <f t="shared" si="4"/>
        <v>0</v>
      </c>
    </row>
    <row r="21" spans="1:13" s="7" customFormat="1" ht="15.75" customHeight="1" x14ac:dyDescent="0.2">
      <c r="A21" s="25" t="s">
        <v>5</v>
      </c>
      <c r="B21" s="25" t="s">
        <v>7</v>
      </c>
      <c r="C21" s="27">
        <f t="shared" ref="C21:C66" si="5">SUM(D21,G21,H21:M21)</f>
        <v>139562</v>
      </c>
      <c r="D21" s="27">
        <f t="shared" si="3"/>
        <v>135368</v>
      </c>
      <c r="E21" s="28">
        <v>97000</v>
      </c>
      <c r="F21" s="29">
        <v>38368</v>
      </c>
      <c r="G21" s="29">
        <v>4194</v>
      </c>
      <c r="H21" s="27"/>
      <c r="I21" s="27"/>
      <c r="J21" s="27"/>
      <c r="K21" s="27"/>
      <c r="L21" s="27"/>
      <c r="M21" s="27"/>
    </row>
    <row r="22" spans="1:13" s="7" customFormat="1" ht="15.75" customHeight="1" x14ac:dyDescent="0.2">
      <c r="A22" s="25"/>
      <c r="B22" s="25"/>
      <c r="C22" s="27">
        <f>D22+G22+H22+I22+J22+K22+L22+M22</f>
        <v>0</v>
      </c>
      <c r="D22" s="27">
        <f>E22+F22</f>
        <v>0</v>
      </c>
      <c r="E22" s="28"/>
      <c r="F22" s="29"/>
      <c r="G22" s="29"/>
      <c r="H22" s="27"/>
      <c r="I22" s="27"/>
      <c r="J22" s="27"/>
      <c r="K22" s="27"/>
      <c r="L22" s="27"/>
      <c r="M22" s="27"/>
    </row>
    <row r="23" spans="1:13" s="7" customFormat="1" ht="15.75" customHeight="1" x14ac:dyDescent="0.2">
      <c r="A23" s="92"/>
      <c r="B23" s="92"/>
      <c r="C23" s="93">
        <f>SUM(C21:C22)</f>
        <v>139562</v>
      </c>
      <c r="D23" s="93">
        <f t="shared" ref="D23:M23" si="6">SUM(D21:D22)</f>
        <v>135368</v>
      </c>
      <c r="E23" s="93">
        <f t="shared" si="6"/>
        <v>97000</v>
      </c>
      <c r="F23" s="93">
        <f t="shared" si="6"/>
        <v>38368</v>
      </c>
      <c r="G23" s="93">
        <f t="shared" si="6"/>
        <v>4194</v>
      </c>
      <c r="H23" s="93">
        <f t="shared" si="6"/>
        <v>0</v>
      </c>
      <c r="I23" s="93">
        <f t="shared" si="6"/>
        <v>0</v>
      </c>
      <c r="J23" s="93">
        <f t="shared" si="6"/>
        <v>0</v>
      </c>
      <c r="K23" s="93">
        <f t="shared" si="6"/>
        <v>0</v>
      </c>
      <c r="L23" s="93">
        <f t="shared" si="6"/>
        <v>0</v>
      </c>
      <c r="M23" s="93">
        <f t="shared" si="6"/>
        <v>0</v>
      </c>
    </row>
    <row r="24" spans="1:13" s="7" customFormat="1" ht="15.75" customHeight="1" x14ac:dyDescent="0.2">
      <c r="A24" s="25" t="s">
        <v>5</v>
      </c>
      <c r="B24" s="26" t="s">
        <v>176</v>
      </c>
      <c r="C24" s="27">
        <f t="shared" si="5"/>
        <v>83541</v>
      </c>
      <c r="D24" s="27">
        <f t="shared" si="3"/>
        <v>72141</v>
      </c>
      <c r="E24" s="28">
        <v>58136</v>
      </c>
      <c r="F24" s="29">
        <v>14005</v>
      </c>
      <c r="G24" s="29">
        <v>11400</v>
      </c>
      <c r="H24" s="27"/>
      <c r="I24" s="27"/>
      <c r="J24" s="27"/>
      <c r="K24" s="27"/>
      <c r="L24" s="27"/>
      <c r="M24" s="27"/>
    </row>
    <row r="25" spans="1:13" s="7" customFormat="1" ht="15.75" customHeight="1" x14ac:dyDescent="0.2">
      <c r="A25" s="25"/>
      <c r="B25" s="25"/>
      <c r="C25" s="27">
        <f>D25+G25+H25+I25+J25+K25+L25+M25</f>
        <v>-1360</v>
      </c>
      <c r="D25" s="27">
        <f>E25+F25</f>
        <v>0</v>
      </c>
      <c r="E25" s="28"/>
      <c r="F25" s="29"/>
      <c r="G25" s="29">
        <v>-1360</v>
      </c>
      <c r="H25" s="27"/>
      <c r="I25" s="27"/>
      <c r="J25" s="27"/>
      <c r="K25" s="27"/>
      <c r="L25" s="27"/>
      <c r="M25" s="27"/>
    </row>
    <row r="26" spans="1:13" s="7" customFormat="1" ht="15.75" customHeight="1" x14ac:dyDescent="0.2">
      <c r="A26" s="92"/>
      <c r="B26" s="92"/>
      <c r="C26" s="93">
        <f>SUM(C24:C25)</f>
        <v>82181</v>
      </c>
      <c r="D26" s="93">
        <f t="shared" ref="D26" si="7">SUM(D24:D25)</f>
        <v>72141</v>
      </c>
      <c r="E26" s="93">
        <f t="shared" ref="E26" si="8">SUM(E24:E25)</f>
        <v>58136</v>
      </c>
      <c r="F26" s="93">
        <f t="shared" ref="F26" si="9">SUM(F24:F25)</f>
        <v>14005</v>
      </c>
      <c r="G26" s="93">
        <f t="shared" ref="G26" si="10">SUM(G24:G25)</f>
        <v>10040</v>
      </c>
      <c r="H26" s="93">
        <f t="shared" ref="H26" si="11">SUM(H24:H25)</f>
        <v>0</v>
      </c>
      <c r="I26" s="93">
        <f t="shared" ref="I26" si="12">SUM(I24:I25)</f>
        <v>0</v>
      </c>
      <c r="J26" s="93">
        <f t="shared" ref="J26" si="13">SUM(J24:J25)</f>
        <v>0</v>
      </c>
      <c r="K26" s="93">
        <f t="shared" ref="K26" si="14">SUM(K24:K25)</f>
        <v>0</v>
      </c>
      <c r="L26" s="93">
        <f t="shared" ref="L26" si="15">SUM(L24:L25)</f>
        <v>0</v>
      </c>
      <c r="M26" s="93">
        <f t="shared" ref="M26" si="16">SUM(M24:M25)</f>
        <v>0</v>
      </c>
    </row>
    <row r="27" spans="1:13" s="7" customFormat="1" ht="15.75" customHeight="1" x14ac:dyDescent="0.2">
      <c r="A27" s="25" t="s">
        <v>5</v>
      </c>
      <c r="B27" s="26" t="s">
        <v>8</v>
      </c>
      <c r="C27" s="27">
        <f t="shared" si="5"/>
        <v>68679</v>
      </c>
      <c r="D27" s="27">
        <f t="shared" si="3"/>
        <v>51909</v>
      </c>
      <c r="E27" s="28">
        <v>41832</v>
      </c>
      <c r="F27" s="29">
        <v>10077</v>
      </c>
      <c r="G27" s="29">
        <v>16770</v>
      </c>
      <c r="H27" s="27"/>
      <c r="I27" s="27"/>
      <c r="J27" s="27"/>
      <c r="K27" s="27"/>
      <c r="L27" s="27"/>
      <c r="M27" s="27"/>
    </row>
    <row r="28" spans="1:13" s="7" customFormat="1" ht="15.75" customHeight="1" x14ac:dyDescent="0.2">
      <c r="A28" s="25"/>
      <c r="B28" s="25"/>
      <c r="C28" s="27">
        <f>D28+G28+H28+I28+J28+K28+L28+M28</f>
        <v>0</v>
      </c>
      <c r="D28" s="27">
        <f>E28+F28</f>
        <v>0</v>
      </c>
      <c r="E28" s="28"/>
      <c r="F28" s="29"/>
      <c r="G28" s="29"/>
      <c r="H28" s="27"/>
      <c r="I28" s="27"/>
      <c r="J28" s="27"/>
      <c r="K28" s="27"/>
      <c r="L28" s="27"/>
      <c r="M28" s="27"/>
    </row>
    <row r="29" spans="1:13" s="7" customFormat="1" ht="15.75" customHeight="1" x14ac:dyDescent="0.2">
      <c r="A29" s="92"/>
      <c r="B29" s="92"/>
      <c r="C29" s="93">
        <f>SUM(C27:C28)</f>
        <v>68679</v>
      </c>
      <c r="D29" s="93">
        <f t="shared" ref="D29" si="17">SUM(D27:D28)</f>
        <v>51909</v>
      </c>
      <c r="E29" s="93">
        <f t="shared" ref="E29" si="18">SUM(E27:E28)</f>
        <v>41832</v>
      </c>
      <c r="F29" s="93">
        <f t="shared" ref="F29" si="19">SUM(F27:F28)</f>
        <v>10077</v>
      </c>
      <c r="G29" s="93">
        <f t="shared" ref="G29" si="20">SUM(G27:G28)</f>
        <v>16770</v>
      </c>
      <c r="H29" s="93">
        <f t="shared" ref="H29" si="21">SUM(H27:H28)</f>
        <v>0</v>
      </c>
      <c r="I29" s="93">
        <f t="shared" ref="I29" si="22">SUM(I27:I28)</f>
        <v>0</v>
      </c>
      <c r="J29" s="93">
        <f t="shared" ref="J29" si="23">SUM(J27:J28)</f>
        <v>0</v>
      </c>
      <c r="K29" s="93">
        <f t="shared" ref="K29" si="24">SUM(K27:K28)</f>
        <v>0</v>
      </c>
      <c r="L29" s="93">
        <f t="shared" ref="L29" si="25">SUM(L27:L28)</f>
        <v>0</v>
      </c>
      <c r="M29" s="93">
        <f t="shared" ref="M29" si="26">SUM(M27:M28)</f>
        <v>0</v>
      </c>
    </row>
    <row r="30" spans="1:13" s="7" customFormat="1" ht="15.75" customHeight="1" x14ac:dyDescent="0.2">
      <c r="A30" s="25" t="s">
        <v>5</v>
      </c>
      <c r="B30" s="26" t="s">
        <v>9</v>
      </c>
      <c r="C30" s="27">
        <f t="shared" si="5"/>
        <v>56303</v>
      </c>
      <c r="D30" s="27">
        <f t="shared" si="3"/>
        <v>34648</v>
      </c>
      <c r="E30" s="28">
        <v>27922</v>
      </c>
      <c r="F30" s="29">
        <v>6726</v>
      </c>
      <c r="G30" s="29">
        <v>21655</v>
      </c>
      <c r="H30" s="29"/>
      <c r="I30" s="29"/>
      <c r="J30" s="29"/>
      <c r="K30" s="27"/>
      <c r="L30" s="27"/>
      <c r="M30" s="27"/>
    </row>
    <row r="31" spans="1:13" s="7" customFormat="1" ht="15.75" customHeight="1" x14ac:dyDescent="0.2">
      <c r="A31" s="25"/>
      <c r="B31" s="25"/>
      <c r="C31" s="27">
        <f>D31+G31+H31+I31+J31+K31+L31+M31</f>
        <v>940</v>
      </c>
      <c r="D31" s="27">
        <f>E31+F31</f>
        <v>0</v>
      </c>
      <c r="E31" s="28"/>
      <c r="F31" s="29"/>
      <c r="G31" s="29">
        <v>940</v>
      </c>
      <c r="H31" s="27"/>
      <c r="I31" s="27"/>
      <c r="J31" s="27"/>
      <c r="K31" s="27"/>
      <c r="L31" s="27"/>
      <c r="M31" s="27"/>
    </row>
    <row r="32" spans="1:13" s="7" customFormat="1" ht="15.75" customHeight="1" x14ac:dyDescent="0.2">
      <c r="A32" s="92"/>
      <c r="B32" s="92"/>
      <c r="C32" s="93">
        <f>SUM(C30:C31)</f>
        <v>57243</v>
      </c>
      <c r="D32" s="93">
        <f t="shared" ref="D32" si="27">SUM(D30:D31)</f>
        <v>34648</v>
      </c>
      <c r="E32" s="93">
        <f t="shared" ref="E32" si="28">SUM(E30:E31)</f>
        <v>27922</v>
      </c>
      <c r="F32" s="93">
        <f t="shared" ref="F32" si="29">SUM(F30:F31)</f>
        <v>6726</v>
      </c>
      <c r="G32" s="93">
        <f t="shared" ref="G32" si="30">SUM(G30:G31)</f>
        <v>22595</v>
      </c>
      <c r="H32" s="93">
        <f t="shared" ref="H32" si="31">SUM(H30:H31)</f>
        <v>0</v>
      </c>
      <c r="I32" s="93">
        <f t="shared" ref="I32" si="32">SUM(I30:I31)</f>
        <v>0</v>
      </c>
      <c r="J32" s="93">
        <f t="shared" ref="J32" si="33">SUM(J30:J31)</f>
        <v>0</v>
      </c>
      <c r="K32" s="93">
        <f t="shared" ref="K32" si="34">SUM(K30:K31)</f>
        <v>0</v>
      </c>
      <c r="L32" s="93">
        <f t="shared" ref="L32" si="35">SUM(L30:L31)</f>
        <v>0</v>
      </c>
      <c r="M32" s="93">
        <f t="shared" ref="M32" si="36">SUM(M30:M31)</f>
        <v>0</v>
      </c>
    </row>
    <row r="33" spans="1:13" s="7" customFormat="1" ht="15.75" customHeight="1" x14ac:dyDescent="0.2">
      <c r="A33" s="25" t="s">
        <v>5</v>
      </c>
      <c r="B33" s="26" t="s">
        <v>10</v>
      </c>
      <c r="C33" s="27">
        <f t="shared" si="5"/>
        <v>77291</v>
      </c>
      <c r="D33" s="27">
        <f t="shared" si="3"/>
        <v>64574</v>
      </c>
      <c r="E33" s="28">
        <v>52038</v>
      </c>
      <c r="F33" s="29">
        <v>12536</v>
      </c>
      <c r="G33" s="29">
        <v>12717</v>
      </c>
      <c r="H33" s="29"/>
      <c r="I33" s="29"/>
      <c r="J33" s="29"/>
      <c r="K33" s="27"/>
      <c r="L33" s="27"/>
      <c r="M33" s="27"/>
    </row>
    <row r="34" spans="1:13" s="7" customFormat="1" ht="15.75" customHeight="1" x14ac:dyDescent="0.2">
      <c r="A34" s="25"/>
      <c r="B34" s="25"/>
      <c r="C34" s="27">
        <f>D34+G34+H34+I34+J34+K34+L34+M34</f>
        <v>0</v>
      </c>
      <c r="D34" s="27">
        <f>E34+F34</f>
        <v>0</v>
      </c>
      <c r="E34" s="28"/>
      <c r="F34" s="29"/>
      <c r="G34" s="29">
        <v>-190</v>
      </c>
      <c r="H34" s="27"/>
      <c r="I34" s="27"/>
      <c r="J34" s="27">
        <v>190</v>
      </c>
      <c r="K34" s="27"/>
      <c r="L34" s="27"/>
      <c r="M34" s="27"/>
    </row>
    <row r="35" spans="1:13" s="7" customFormat="1" ht="15.75" customHeight="1" x14ac:dyDescent="0.2">
      <c r="A35" s="92"/>
      <c r="B35" s="92"/>
      <c r="C35" s="93">
        <f>SUM(C33:C34)</f>
        <v>77291</v>
      </c>
      <c r="D35" s="93">
        <f t="shared" ref="D35" si="37">SUM(D33:D34)</f>
        <v>64574</v>
      </c>
      <c r="E35" s="93">
        <f t="shared" ref="E35" si="38">SUM(E33:E34)</f>
        <v>52038</v>
      </c>
      <c r="F35" s="93">
        <f t="shared" ref="F35" si="39">SUM(F33:F34)</f>
        <v>12536</v>
      </c>
      <c r="G35" s="93">
        <f t="shared" ref="G35" si="40">SUM(G33:G34)</f>
        <v>12527</v>
      </c>
      <c r="H35" s="93">
        <f t="shared" ref="H35" si="41">SUM(H33:H34)</f>
        <v>0</v>
      </c>
      <c r="I35" s="93">
        <f t="shared" ref="I35" si="42">SUM(I33:I34)</f>
        <v>0</v>
      </c>
      <c r="J35" s="93">
        <f t="shared" ref="J35" si="43">SUM(J33:J34)</f>
        <v>190</v>
      </c>
      <c r="K35" s="93">
        <f t="shared" ref="K35" si="44">SUM(K33:K34)</f>
        <v>0</v>
      </c>
      <c r="L35" s="93">
        <f t="shared" ref="L35" si="45">SUM(L33:L34)</f>
        <v>0</v>
      </c>
      <c r="M35" s="93">
        <f t="shared" ref="M35" si="46">SUM(M33:M34)</f>
        <v>0</v>
      </c>
    </row>
    <row r="36" spans="1:13" s="7" customFormat="1" ht="15.75" customHeight="1" x14ac:dyDescent="0.2">
      <c r="A36" s="25" t="s">
        <v>5</v>
      </c>
      <c r="B36" s="26" t="s">
        <v>11</v>
      </c>
      <c r="C36" s="27">
        <f t="shared" si="5"/>
        <v>100887</v>
      </c>
      <c r="D36" s="27">
        <f t="shared" si="3"/>
        <v>84102</v>
      </c>
      <c r="E36" s="28">
        <v>67775</v>
      </c>
      <c r="F36" s="29">
        <v>16327</v>
      </c>
      <c r="G36" s="29">
        <v>16785</v>
      </c>
      <c r="H36" s="29"/>
      <c r="I36" s="29"/>
      <c r="J36" s="29"/>
      <c r="K36" s="27"/>
      <c r="L36" s="27"/>
      <c r="M36" s="27"/>
    </row>
    <row r="37" spans="1:13" s="7" customFormat="1" ht="15.75" customHeight="1" x14ac:dyDescent="0.2">
      <c r="A37" s="25"/>
      <c r="B37" s="25"/>
      <c r="C37" s="27">
        <f>D37+G37+H37+I37+J37+K37+L37+M37</f>
        <v>0</v>
      </c>
      <c r="D37" s="27">
        <f>E37+F37</f>
        <v>0</v>
      </c>
      <c r="E37" s="28"/>
      <c r="F37" s="29"/>
      <c r="G37" s="29"/>
      <c r="H37" s="27"/>
      <c r="I37" s="27"/>
      <c r="J37" s="27"/>
      <c r="K37" s="27"/>
      <c r="L37" s="27"/>
      <c r="M37" s="27"/>
    </row>
    <row r="38" spans="1:13" s="7" customFormat="1" ht="15.75" customHeight="1" x14ac:dyDescent="0.2">
      <c r="A38" s="92"/>
      <c r="B38" s="92"/>
      <c r="C38" s="93">
        <f>SUM(C36:C37)</f>
        <v>100887</v>
      </c>
      <c r="D38" s="93">
        <f t="shared" ref="D38" si="47">SUM(D36:D37)</f>
        <v>84102</v>
      </c>
      <c r="E38" s="93">
        <f t="shared" ref="E38" si="48">SUM(E36:E37)</f>
        <v>67775</v>
      </c>
      <c r="F38" s="93">
        <f t="shared" ref="F38" si="49">SUM(F36:F37)</f>
        <v>16327</v>
      </c>
      <c r="G38" s="93">
        <f t="shared" ref="G38" si="50">SUM(G36:G37)</f>
        <v>16785</v>
      </c>
      <c r="H38" s="93">
        <f t="shared" ref="H38" si="51">SUM(H36:H37)</f>
        <v>0</v>
      </c>
      <c r="I38" s="93">
        <f t="shared" ref="I38" si="52">SUM(I36:I37)</f>
        <v>0</v>
      </c>
      <c r="J38" s="93">
        <f t="shared" ref="J38" si="53">SUM(J36:J37)</f>
        <v>0</v>
      </c>
      <c r="K38" s="93">
        <f t="shared" ref="K38" si="54">SUM(K36:K37)</f>
        <v>0</v>
      </c>
      <c r="L38" s="93">
        <f t="shared" ref="L38" si="55">SUM(L36:L37)</f>
        <v>0</v>
      </c>
      <c r="M38" s="93">
        <f t="shared" ref="M38" si="56">SUM(M36:M37)</f>
        <v>0</v>
      </c>
    </row>
    <row r="39" spans="1:13" s="7" customFormat="1" ht="15.75" customHeight="1" x14ac:dyDescent="0.2">
      <c r="A39" s="25" t="s">
        <v>5</v>
      </c>
      <c r="B39" s="26" t="s">
        <v>12</v>
      </c>
      <c r="C39" s="27">
        <f t="shared" si="5"/>
        <v>64853</v>
      </c>
      <c r="D39" s="27">
        <f t="shared" si="3"/>
        <v>40934</v>
      </c>
      <c r="E39" s="28">
        <v>32987</v>
      </c>
      <c r="F39" s="29">
        <v>7947</v>
      </c>
      <c r="G39" s="29">
        <v>23419</v>
      </c>
      <c r="H39" s="27"/>
      <c r="I39" s="27"/>
      <c r="J39" s="27">
        <v>500</v>
      </c>
      <c r="K39" s="27"/>
      <c r="L39" s="27"/>
      <c r="M39" s="27"/>
    </row>
    <row r="40" spans="1:13" s="7" customFormat="1" ht="15.75" customHeight="1" x14ac:dyDescent="0.2">
      <c r="A40" s="25"/>
      <c r="B40" s="25"/>
      <c r="C40" s="27">
        <f>D40+G40+H40+I40+J40+K40+L40+M40</f>
        <v>0</v>
      </c>
      <c r="D40" s="27">
        <f>E40+F40</f>
        <v>0</v>
      </c>
      <c r="E40" s="28"/>
      <c r="F40" s="29"/>
      <c r="G40" s="29"/>
      <c r="H40" s="27"/>
      <c r="I40" s="27"/>
      <c r="J40" s="27"/>
      <c r="K40" s="27"/>
      <c r="L40" s="27"/>
      <c r="M40" s="27"/>
    </row>
    <row r="41" spans="1:13" s="7" customFormat="1" ht="15.75" customHeight="1" x14ac:dyDescent="0.2">
      <c r="A41" s="92"/>
      <c r="B41" s="92"/>
      <c r="C41" s="93">
        <f>SUM(C39:C40)</f>
        <v>64853</v>
      </c>
      <c r="D41" s="93">
        <f t="shared" ref="D41" si="57">SUM(D39:D40)</f>
        <v>40934</v>
      </c>
      <c r="E41" s="93">
        <f t="shared" ref="E41" si="58">SUM(E39:E40)</f>
        <v>32987</v>
      </c>
      <c r="F41" s="93">
        <f t="shared" ref="F41" si="59">SUM(F39:F40)</f>
        <v>7947</v>
      </c>
      <c r="G41" s="93">
        <f t="shared" ref="G41" si="60">SUM(G39:G40)</f>
        <v>23419</v>
      </c>
      <c r="H41" s="93">
        <f t="shared" ref="H41" si="61">SUM(H39:H40)</f>
        <v>0</v>
      </c>
      <c r="I41" s="93">
        <f t="shared" ref="I41" si="62">SUM(I39:I40)</f>
        <v>0</v>
      </c>
      <c r="J41" s="93">
        <f t="shared" ref="J41" si="63">SUM(J39:J40)</f>
        <v>500</v>
      </c>
      <c r="K41" s="93">
        <f t="shared" ref="K41" si="64">SUM(K39:K40)</f>
        <v>0</v>
      </c>
      <c r="L41" s="93">
        <f t="shared" ref="L41" si="65">SUM(L39:L40)</f>
        <v>0</v>
      </c>
      <c r="M41" s="93">
        <f t="shared" ref="M41" si="66">SUM(M39:M40)</f>
        <v>0</v>
      </c>
    </row>
    <row r="42" spans="1:13" s="7" customFormat="1" ht="15.75" customHeight="1" x14ac:dyDescent="0.2">
      <c r="A42" s="25" t="s">
        <v>5</v>
      </c>
      <c r="B42" s="26" t="s">
        <v>13</v>
      </c>
      <c r="C42" s="27">
        <f t="shared" si="5"/>
        <v>96136</v>
      </c>
      <c r="D42" s="27">
        <f t="shared" si="3"/>
        <v>67561</v>
      </c>
      <c r="E42" s="28">
        <v>54445</v>
      </c>
      <c r="F42" s="29">
        <v>13116</v>
      </c>
      <c r="G42" s="29">
        <v>28575</v>
      </c>
      <c r="H42" s="27"/>
      <c r="I42" s="27"/>
      <c r="J42" s="27"/>
      <c r="K42" s="27"/>
      <c r="L42" s="27"/>
      <c r="M42" s="27"/>
    </row>
    <row r="43" spans="1:13" s="7" customFormat="1" ht="15.75" customHeight="1" x14ac:dyDescent="0.2">
      <c r="A43" s="25"/>
      <c r="B43" s="25"/>
      <c r="C43" s="27">
        <f>D43+G43+H43+I43+J43+K43+L43+M43</f>
        <v>0</v>
      </c>
      <c r="D43" s="27">
        <f>E43+F43</f>
        <v>0</v>
      </c>
      <c r="E43" s="28"/>
      <c r="F43" s="29"/>
      <c r="G43" s="29"/>
      <c r="H43" s="27"/>
      <c r="I43" s="27"/>
      <c r="J43" s="27"/>
      <c r="K43" s="27"/>
      <c r="L43" s="27"/>
      <c r="M43" s="27"/>
    </row>
    <row r="44" spans="1:13" s="7" customFormat="1" ht="15.75" customHeight="1" x14ac:dyDescent="0.2">
      <c r="A44" s="92"/>
      <c r="B44" s="92"/>
      <c r="C44" s="93">
        <f>SUM(C42:C43)</f>
        <v>96136</v>
      </c>
      <c r="D44" s="93">
        <f t="shared" ref="D44" si="67">SUM(D42:D43)</f>
        <v>67561</v>
      </c>
      <c r="E44" s="93">
        <f t="shared" ref="E44" si="68">SUM(E42:E43)</f>
        <v>54445</v>
      </c>
      <c r="F44" s="93">
        <f t="shared" ref="F44" si="69">SUM(F42:F43)</f>
        <v>13116</v>
      </c>
      <c r="G44" s="93">
        <f t="shared" ref="G44" si="70">SUM(G42:G43)</f>
        <v>28575</v>
      </c>
      <c r="H44" s="93">
        <f t="shared" ref="H44" si="71">SUM(H42:H43)</f>
        <v>0</v>
      </c>
      <c r="I44" s="93">
        <f t="shared" ref="I44" si="72">SUM(I42:I43)</f>
        <v>0</v>
      </c>
      <c r="J44" s="93">
        <f t="shared" ref="J44" si="73">SUM(J42:J43)</f>
        <v>0</v>
      </c>
      <c r="K44" s="93">
        <f t="shared" ref="K44" si="74">SUM(K42:K43)</f>
        <v>0</v>
      </c>
      <c r="L44" s="93">
        <f t="shared" ref="L44" si="75">SUM(L42:L43)</f>
        <v>0</v>
      </c>
      <c r="M44" s="93">
        <f t="shared" ref="M44" si="76">SUM(M42:M43)</f>
        <v>0</v>
      </c>
    </row>
    <row r="45" spans="1:13" s="7" customFormat="1" ht="15.75" customHeight="1" x14ac:dyDescent="0.2">
      <c r="A45" s="25" t="s">
        <v>5</v>
      </c>
      <c r="B45" s="26" t="s">
        <v>14</v>
      </c>
      <c r="C45" s="27">
        <f t="shared" si="5"/>
        <v>69803</v>
      </c>
      <c r="D45" s="27">
        <f t="shared" si="3"/>
        <v>59242</v>
      </c>
      <c r="E45" s="28">
        <v>47741</v>
      </c>
      <c r="F45" s="29">
        <v>11501</v>
      </c>
      <c r="G45" s="29">
        <v>10561</v>
      </c>
      <c r="H45" s="27"/>
      <c r="I45" s="27"/>
      <c r="J45" s="27"/>
      <c r="K45" s="27"/>
      <c r="L45" s="27"/>
      <c r="M45" s="27"/>
    </row>
    <row r="46" spans="1:13" s="7" customFormat="1" ht="15.75" customHeight="1" x14ac:dyDescent="0.2">
      <c r="A46" s="25"/>
      <c r="B46" s="25"/>
      <c r="C46" s="27">
        <f>D46+G46+H46+I46+J46+K46+L46+M46</f>
        <v>-1794</v>
      </c>
      <c r="D46" s="27">
        <f>E46+F46</f>
        <v>0</v>
      </c>
      <c r="E46" s="28"/>
      <c r="F46" s="29"/>
      <c r="G46" s="29">
        <v>-1794</v>
      </c>
      <c r="H46" s="27"/>
      <c r="I46" s="27"/>
      <c r="J46" s="27"/>
      <c r="K46" s="27"/>
      <c r="L46" s="27"/>
      <c r="M46" s="27"/>
    </row>
    <row r="47" spans="1:13" s="7" customFormat="1" ht="15.75" customHeight="1" x14ac:dyDescent="0.2">
      <c r="A47" s="92"/>
      <c r="B47" s="92"/>
      <c r="C47" s="93">
        <f>SUM(C45:C46)</f>
        <v>68009</v>
      </c>
      <c r="D47" s="93">
        <f t="shared" ref="D47" si="77">SUM(D45:D46)</f>
        <v>59242</v>
      </c>
      <c r="E47" s="93">
        <f t="shared" ref="E47" si="78">SUM(E45:E46)</f>
        <v>47741</v>
      </c>
      <c r="F47" s="93">
        <f t="shared" ref="F47" si="79">SUM(F45:F46)</f>
        <v>11501</v>
      </c>
      <c r="G47" s="93">
        <f t="shared" ref="G47" si="80">SUM(G45:G46)</f>
        <v>8767</v>
      </c>
      <c r="H47" s="93">
        <f t="shared" ref="H47" si="81">SUM(H45:H46)</f>
        <v>0</v>
      </c>
      <c r="I47" s="93">
        <f t="shared" ref="I47" si="82">SUM(I45:I46)</f>
        <v>0</v>
      </c>
      <c r="J47" s="93">
        <f t="shared" ref="J47" si="83">SUM(J45:J46)</f>
        <v>0</v>
      </c>
      <c r="K47" s="93">
        <f t="shared" ref="K47" si="84">SUM(K45:K46)</f>
        <v>0</v>
      </c>
      <c r="L47" s="93">
        <f t="shared" ref="L47" si="85">SUM(L45:L46)</f>
        <v>0</v>
      </c>
      <c r="M47" s="93">
        <f t="shared" ref="M47" si="86">SUM(M45:M46)</f>
        <v>0</v>
      </c>
    </row>
    <row r="48" spans="1:13" s="7" customFormat="1" ht="15.75" customHeight="1" x14ac:dyDescent="0.2">
      <c r="A48" s="25" t="s">
        <v>5</v>
      </c>
      <c r="B48" s="26" t="s">
        <v>15</v>
      </c>
      <c r="C48" s="27">
        <f t="shared" si="5"/>
        <v>95604</v>
      </c>
      <c r="D48" s="27">
        <f t="shared" si="3"/>
        <v>67404</v>
      </c>
      <c r="E48" s="28">
        <v>54319</v>
      </c>
      <c r="F48" s="29">
        <v>13085</v>
      </c>
      <c r="G48" s="29">
        <v>28200</v>
      </c>
      <c r="H48" s="27"/>
      <c r="I48" s="27"/>
      <c r="J48" s="27"/>
      <c r="K48" s="27"/>
      <c r="L48" s="27"/>
      <c r="M48" s="27"/>
    </row>
    <row r="49" spans="1:13" s="7" customFormat="1" ht="15.75" customHeight="1" x14ac:dyDescent="0.2">
      <c r="A49" s="25"/>
      <c r="B49" s="25"/>
      <c r="C49" s="27">
        <f>D49+G49+H49+I49+J49+K49+L49+M49</f>
        <v>0</v>
      </c>
      <c r="D49" s="27">
        <f>E49+F49</f>
        <v>0</v>
      </c>
      <c r="E49" s="28"/>
      <c r="F49" s="29"/>
      <c r="G49" s="29"/>
      <c r="H49" s="27"/>
      <c r="I49" s="27"/>
      <c r="J49" s="27"/>
      <c r="K49" s="27"/>
      <c r="L49" s="27"/>
      <c r="M49" s="27"/>
    </row>
    <row r="50" spans="1:13" s="7" customFormat="1" ht="15.75" customHeight="1" x14ac:dyDescent="0.2">
      <c r="A50" s="92"/>
      <c r="B50" s="92"/>
      <c r="C50" s="93">
        <f>SUM(C48:C49)</f>
        <v>95604</v>
      </c>
      <c r="D50" s="93">
        <f t="shared" ref="D50" si="87">SUM(D48:D49)</f>
        <v>67404</v>
      </c>
      <c r="E50" s="93">
        <f t="shared" ref="E50" si="88">SUM(E48:E49)</f>
        <v>54319</v>
      </c>
      <c r="F50" s="93">
        <f t="shared" ref="F50" si="89">SUM(F48:F49)</f>
        <v>13085</v>
      </c>
      <c r="G50" s="93">
        <f t="shared" ref="G50" si="90">SUM(G48:G49)</f>
        <v>28200</v>
      </c>
      <c r="H50" s="93">
        <f t="shared" ref="H50" si="91">SUM(H48:H49)</f>
        <v>0</v>
      </c>
      <c r="I50" s="93">
        <f t="shared" ref="I50" si="92">SUM(I48:I49)</f>
        <v>0</v>
      </c>
      <c r="J50" s="93">
        <f t="shared" ref="J50" si="93">SUM(J48:J49)</f>
        <v>0</v>
      </c>
      <c r="K50" s="93">
        <f t="shared" ref="K50" si="94">SUM(K48:K49)</f>
        <v>0</v>
      </c>
      <c r="L50" s="93">
        <f t="shared" ref="L50" si="95">SUM(L48:L49)</f>
        <v>0</v>
      </c>
      <c r="M50" s="93">
        <f t="shared" ref="M50" si="96">SUM(M48:M49)</f>
        <v>0</v>
      </c>
    </row>
    <row r="51" spans="1:13" s="7" customFormat="1" ht="15.75" customHeight="1" x14ac:dyDescent="0.2">
      <c r="A51" s="25" t="s">
        <v>5</v>
      </c>
      <c r="B51" s="25" t="s">
        <v>16</v>
      </c>
      <c r="C51" s="27">
        <f t="shared" si="5"/>
        <v>60779</v>
      </c>
      <c r="D51" s="27">
        <f t="shared" si="3"/>
        <v>33929</v>
      </c>
      <c r="E51" s="28">
        <v>27342</v>
      </c>
      <c r="F51" s="29">
        <v>6587</v>
      </c>
      <c r="G51" s="29">
        <v>26850</v>
      </c>
      <c r="H51" s="27"/>
      <c r="I51" s="27"/>
      <c r="J51" s="27"/>
      <c r="K51" s="27"/>
      <c r="L51" s="27"/>
      <c r="M51" s="27"/>
    </row>
    <row r="52" spans="1:13" s="7" customFormat="1" ht="15.75" customHeight="1" x14ac:dyDescent="0.2">
      <c r="A52" s="25"/>
      <c r="B52" s="25"/>
      <c r="C52" s="27">
        <f>D52+G52+H52+I52+J52+K52+L52+M52</f>
        <v>10480</v>
      </c>
      <c r="D52" s="27">
        <f>E52+F52</f>
        <v>0</v>
      </c>
      <c r="E52" s="28"/>
      <c r="F52" s="29"/>
      <c r="G52" s="29">
        <v>10480</v>
      </c>
      <c r="H52" s="27"/>
      <c r="I52" s="27"/>
      <c r="J52" s="27"/>
      <c r="K52" s="27"/>
      <c r="L52" s="27"/>
      <c r="M52" s="27"/>
    </row>
    <row r="53" spans="1:13" s="7" customFormat="1" ht="15.75" customHeight="1" x14ac:dyDescent="0.2">
      <c r="A53" s="92"/>
      <c r="B53" s="92"/>
      <c r="C53" s="93">
        <f>SUM(C51:C52)</f>
        <v>71259</v>
      </c>
      <c r="D53" s="93">
        <f t="shared" ref="D53" si="97">SUM(D51:D52)</f>
        <v>33929</v>
      </c>
      <c r="E53" s="93">
        <f t="shared" ref="E53" si="98">SUM(E51:E52)</f>
        <v>27342</v>
      </c>
      <c r="F53" s="93">
        <f t="shared" ref="F53" si="99">SUM(F51:F52)</f>
        <v>6587</v>
      </c>
      <c r="G53" s="93">
        <f t="shared" ref="G53" si="100">SUM(G51:G52)</f>
        <v>37330</v>
      </c>
      <c r="H53" s="93">
        <f t="shared" ref="H53" si="101">SUM(H51:H52)</f>
        <v>0</v>
      </c>
      <c r="I53" s="93">
        <f t="shared" ref="I53" si="102">SUM(I51:I52)</f>
        <v>0</v>
      </c>
      <c r="J53" s="93">
        <f t="shared" ref="J53" si="103">SUM(J51:J52)</f>
        <v>0</v>
      </c>
      <c r="K53" s="93">
        <f t="shared" ref="K53" si="104">SUM(K51:K52)</f>
        <v>0</v>
      </c>
      <c r="L53" s="93">
        <f t="shared" ref="L53" si="105">SUM(L51:L52)</f>
        <v>0</v>
      </c>
      <c r="M53" s="93">
        <f t="shared" ref="M53" si="106">SUM(M51:M52)</f>
        <v>0</v>
      </c>
    </row>
    <row r="54" spans="1:13" s="7" customFormat="1" ht="15.75" customHeight="1" x14ac:dyDescent="0.2">
      <c r="A54" s="26" t="s">
        <v>5</v>
      </c>
      <c r="B54" s="26" t="s">
        <v>17</v>
      </c>
      <c r="C54" s="29">
        <f t="shared" si="5"/>
        <v>48887</v>
      </c>
      <c r="D54" s="29">
        <f t="shared" si="3"/>
        <v>37825</v>
      </c>
      <c r="E54" s="28">
        <v>30482</v>
      </c>
      <c r="F54" s="29">
        <v>7343</v>
      </c>
      <c r="G54" s="29">
        <v>11062</v>
      </c>
      <c r="H54" s="29"/>
      <c r="I54" s="29"/>
      <c r="J54" s="29"/>
      <c r="K54" s="29"/>
      <c r="L54" s="29"/>
      <c r="M54" s="29"/>
    </row>
    <row r="55" spans="1:13" s="7" customFormat="1" ht="15.75" customHeight="1" x14ac:dyDescent="0.2">
      <c r="A55" s="25"/>
      <c r="B55" s="25"/>
      <c r="C55" s="27">
        <f>D55+G55+H55+I55+J55+K55+L55+M55</f>
        <v>0</v>
      </c>
      <c r="D55" s="27">
        <f>E55+F55</f>
        <v>0</v>
      </c>
      <c r="E55" s="28"/>
      <c r="F55" s="29"/>
      <c r="G55" s="29"/>
      <c r="H55" s="27"/>
      <c r="I55" s="27"/>
      <c r="J55" s="27"/>
      <c r="K55" s="27"/>
      <c r="L55" s="27"/>
      <c r="M55" s="27"/>
    </row>
    <row r="56" spans="1:13" s="7" customFormat="1" ht="15.75" customHeight="1" x14ac:dyDescent="0.2">
      <c r="A56" s="92"/>
      <c r="B56" s="92"/>
      <c r="C56" s="93">
        <f>SUM(C54:C55)</f>
        <v>48887</v>
      </c>
      <c r="D56" s="93">
        <f t="shared" ref="D56" si="107">SUM(D54:D55)</f>
        <v>37825</v>
      </c>
      <c r="E56" s="93">
        <f t="shared" ref="E56" si="108">SUM(E54:E55)</f>
        <v>30482</v>
      </c>
      <c r="F56" s="93">
        <f t="shared" ref="F56" si="109">SUM(F54:F55)</f>
        <v>7343</v>
      </c>
      <c r="G56" s="93">
        <f t="shared" ref="G56" si="110">SUM(G54:G55)</f>
        <v>11062</v>
      </c>
      <c r="H56" s="93">
        <f t="shared" ref="H56" si="111">SUM(H54:H55)</f>
        <v>0</v>
      </c>
      <c r="I56" s="93">
        <f t="shared" ref="I56" si="112">SUM(I54:I55)</f>
        <v>0</v>
      </c>
      <c r="J56" s="93">
        <f t="shared" ref="J56" si="113">SUM(J54:J55)</f>
        <v>0</v>
      </c>
      <c r="K56" s="93">
        <f t="shared" ref="K56" si="114">SUM(K54:K55)</f>
        <v>0</v>
      </c>
      <c r="L56" s="93">
        <f t="shared" ref="L56" si="115">SUM(L54:L55)</f>
        <v>0</v>
      </c>
      <c r="M56" s="93">
        <f t="shared" ref="M56" si="116">SUM(M54:M55)</f>
        <v>0</v>
      </c>
    </row>
    <row r="57" spans="1:13" s="7" customFormat="1" ht="15.75" customHeight="1" x14ac:dyDescent="0.2">
      <c r="A57" s="25" t="s">
        <v>5</v>
      </c>
      <c r="B57" s="25" t="s">
        <v>169</v>
      </c>
      <c r="C57" s="27">
        <f t="shared" si="5"/>
        <v>34600</v>
      </c>
      <c r="D57" s="27">
        <f t="shared" si="3"/>
        <v>0</v>
      </c>
      <c r="E57" s="30"/>
      <c r="F57" s="27"/>
      <c r="G57" s="27">
        <v>34600</v>
      </c>
      <c r="H57" s="27"/>
      <c r="I57" s="27"/>
      <c r="J57" s="27"/>
      <c r="K57" s="27"/>
      <c r="L57" s="27"/>
      <c r="M57" s="27"/>
    </row>
    <row r="58" spans="1:13" s="7" customFormat="1" ht="15.75" customHeight="1" x14ac:dyDescent="0.2">
      <c r="A58" s="25"/>
      <c r="B58" s="25"/>
      <c r="C58" s="27">
        <f>D58+G58+H58+I58+J58+K58+L58+M58</f>
        <v>0</v>
      </c>
      <c r="D58" s="27">
        <f>E58+F58</f>
        <v>0</v>
      </c>
      <c r="E58" s="28"/>
      <c r="F58" s="29"/>
      <c r="G58" s="29"/>
      <c r="H58" s="27"/>
      <c r="I58" s="27"/>
      <c r="J58" s="27"/>
      <c r="K58" s="27"/>
      <c r="L58" s="27"/>
      <c r="M58" s="27"/>
    </row>
    <row r="59" spans="1:13" s="7" customFormat="1" ht="15.75" customHeight="1" x14ac:dyDescent="0.2">
      <c r="A59" s="92"/>
      <c r="B59" s="92"/>
      <c r="C59" s="93">
        <f>SUM(C57:C58)</f>
        <v>34600</v>
      </c>
      <c r="D59" s="93">
        <f t="shared" ref="D59" si="117">SUM(D57:D58)</f>
        <v>0</v>
      </c>
      <c r="E59" s="93">
        <f t="shared" ref="E59" si="118">SUM(E57:E58)</f>
        <v>0</v>
      </c>
      <c r="F59" s="93">
        <f t="shared" ref="F59" si="119">SUM(F57:F58)</f>
        <v>0</v>
      </c>
      <c r="G59" s="93">
        <f t="shared" ref="G59" si="120">SUM(G57:G58)</f>
        <v>34600</v>
      </c>
      <c r="H59" s="93">
        <f t="shared" ref="H59" si="121">SUM(H57:H58)</f>
        <v>0</v>
      </c>
      <c r="I59" s="93">
        <f t="shared" ref="I59" si="122">SUM(I57:I58)</f>
        <v>0</v>
      </c>
      <c r="J59" s="93">
        <f t="shared" ref="J59" si="123">SUM(J57:J58)</f>
        <v>0</v>
      </c>
      <c r="K59" s="93">
        <f t="shared" ref="K59" si="124">SUM(K57:K58)</f>
        <v>0</v>
      </c>
      <c r="L59" s="93">
        <f t="shared" ref="L59" si="125">SUM(L57:L58)</f>
        <v>0</v>
      </c>
      <c r="M59" s="93">
        <f t="shared" ref="M59" si="126">SUM(M57:M58)</f>
        <v>0</v>
      </c>
    </row>
    <row r="60" spans="1:13" s="7" customFormat="1" ht="15.75" customHeight="1" x14ac:dyDescent="0.2">
      <c r="A60" s="25" t="s">
        <v>193</v>
      </c>
      <c r="B60" s="25" t="s">
        <v>222</v>
      </c>
      <c r="C60" s="27">
        <f t="shared" si="5"/>
        <v>3430</v>
      </c>
      <c r="D60" s="27">
        <f t="shared" si="3"/>
        <v>3400</v>
      </c>
      <c r="E60" s="30">
        <v>2810</v>
      </c>
      <c r="F60" s="27">
        <v>590</v>
      </c>
      <c r="G60" s="27">
        <v>30</v>
      </c>
      <c r="H60" s="27"/>
      <c r="I60" s="27"/>
      <c r="J60" s="31"/>
      <c r="K60" s="27"/>
      <c r="L60" s="27"/>
      <c r="M60" s="27"/>
    </row>
    <row r="61" spans="1:13" s="7" customFormat="1" ht="15.75" customHeight="1" x14ac:dyDescent="0.2">
      <c r="A61" s="25"/>
      <c r="B61" s="25"/>
      <c r="C61" s="27">
        <f>D61+G61+H61+I61+J61+K61+L61+M61</f>
        <v>0</v>
      </c>
      <c r="D61" s="27">
        <f>E61+F61</f>
        <v>-169</v>
      </c>
      <c r="E61" s="28">
        <v>-169</v>
      </c>
      <c r="F61" s="29"/>
      <c r="G61" s="29">
        <v>169</v>
      </c>
      <c r="H61" s="27"/>
      <c r="I61" s="27"/>
      <c r="J61" s="27"/>
      <c r="K61" s="27"/>
      <c r="L61" s="27"/>
      <c r="M61" s="27"/>
    </row>
    <row r="62" spans="1:13" s="7" customFormat="1" ht="15.75" customHeight="1" x14ac:dyDescent="0.2">
      <c r="A62" s="92"/>
      <c r="B62" s="92"/>
      <c r="C62" s="93">
        <f>SUM(C60:C61)</f>
        <v>3430</v>
      </c>
      <c r="D62" s="93">
        <f t="shared" ref="D62" si="127">SUM(D60:D61)</f>
        <v>3231</v>
      </c>
      <c r="E62" s="93">
        <f t="shared" ref="E62" si="128">SUM(E60:E61)</f>
        <v>2641</v>
      </c>
      <c r="F62" s="93">
        <f t="shared" ref="F62" si="129">SUM(F60:F61)</f>
        <v>590</v>
      </c>
      <c r="G62" s="93">
        <f t="shared" ref="G62" si="130">SUM(G60:G61)</f>
        <v>199</v>
      </c>
      <c r="H62" s="93">
        <f t="shared" ref="H62" si="131">SUM(H60:H61)</f>
        <v>0</v>
      </c>
      <c r="I62" s="93">
        <f t="shared" ref="I62" si="132">SUM(I60:I61)</f>
        <v>0</v>
      </c>
      <c r="J62" s="93">
        <f t="shared" ref="J62" si="133">SUM(J60:J61)</f>
        <v>0</v>
      </c>
      <c r="K62" s="93">
        <f t="shared" ref="K62" si="134">SUM(K60:K61)</f>
        <v>0</v>
      </c>
      <c r="L62" s="93">
        <f t="shared" ref="L62" si="135">SUM(L60:L61)</f>
        <v>0</v>
      </c>
      <c r="M62" s="93">
        <f t="shared" ref="M62" si="136">SUM(M60:M61)</f>
        <v>0</v>
      </c>
    </row>
    <row r="63" spans="1:13" s="7" customFormat="1" ht="15.75" customHeight="1" x14ac:dyDescent="0.2">
      <c r="A63" s="32" t="s">
        <v>91</v>
      </c>
      <c r="B63" s="33" t="s">
        <v>92</v>
      </c>
      <c r="C63" s="34">
        <f>SUM(D63,G63,H63:M63)</f>
        <v>70000</v>
      </c>
      <c r="D63" s="27">
        <f t="shared" si="3"/>
        <v>0</v>
      </c>
      <c r="E63" s="30"/>
      <c r="F63" s="27"/>
      <c r="G63" s="27">
        <v>60000</v>
      </c>
      <c r="H63" s="29"/>
      <c r="I63" s="29">
        <v>10000</v>
      </c>
      <c r="J63" s="27"/>
      <c r="K63" s="27"/>
      <c r="L63" s="27"/>
      <c r="M63" s="27"/>
    </row>
    <row r="64" spans="1:13" s="7" customFormat="1" ht="15.75" customHeight="1" x14ac:dyDescent="0.2">
      <c r="A64" s="25"/>
      <c r="B64" s="25"/>
      <c r="C64" s="27">
        <f>D64+G64+H64+I64+J64+K64+L64+M64</f>
        <v>0</v>
      </c>
      <c r="D64" s="27">
        <f>E64+F64</f>
        <v>0</v>
      </c>
      <c r="E64" s="28"/>
      <c r="F64" s="29"/>
      <c r="G64" s="29"/>
      <c r="H64" s="27"/>
      <c r="I64" s="27"/>
      <c r="J64" s="27"/>
      <c r="K64" s="27"/>
      <c r="L64" s="27"/>
      <c r="M64" s="27"/>
    </row>
    <row r="65" spans="1:13" s="7" customFormat="1" ht="15.75" customHeight="1" x14ac:dyDescent="0.2">
      <c r="A65" s="92"/>
      <c r="B65" s="92"/>
      <c r="C65" s="93">
        <f>SUM(C63:C64)</f>
        <v>70000</v>
      </c>
      <c r="D65" s="93">
        <f t="shared" ref="D65" si="137">SUM(D63:D64)</f>
        <v>0</v>
      </c>
      <c r="E65" s="93">
        <f t="shared" ref="E65" si="138">SUM(E63:E64)</f>
        <v>0</v>
      </c>
      <c r="F65" s="93">
        <f t="shared" ref="F65" si="139">SUM(F63:F64)</f>
        <v>0</v>
      </c>
      <c r="G65" s="93">
        <f t="shared" ref="G65" si="140">SUM(G63:G64)</f>
        <v>60000</v>
      </c>
      <c r="H65" s="93">
        <f t="shared" ref="H65" si="141">SUM(H63:H64)</f>
        <v>0</v>
      </c>
      <c r="I65" s="93">
        <f t="shared" ref="I65" si="142">SUM(I63:I64)</f>
        <v>10000</v>
      </c>
      <c r="J65" s="93">
        <f t="shared" ref="J65" si="143">SUM(J63:J64)</f>
        <v>0</v>
      </c>
      <c r="K65" s="93">
        <f t="shared" ref="K65" si="144">SUM(K63:K64)</f>
        <v>0</v>
      </c>
      <c r="L65" s="93">
        <f t="shared" ref="L65" si="145">SUM(L63:L64)</f>
        <v>0</v>
      </c>
      <c r="M65" s="93">
        <f t="shared" ref="M65" si="146">SUM(M63:M64)</f>
        <v>0</v>
      </c>
    </row>
    <row r="66" spans="1:13" s="7" customFormat="1" ht="24" customHeight="1" x14ac:dyDescent="0.2">
      <c r="A66" s="32" t="s">
        <v>94</v>
      </c>
      <c r="B66" s="33" t="s">
        <v>95</v>
      </c>
      <c r="C66" s="34">
        <f t="shared" si="5"/>
        <v>250000</v>
      </c>
      <c r="D66" s="27">
        <f t="shared" si="3"/>
        <v>0</v>
      </c>
      <c r="E66" s="30"/>
      <c r="F66" s="27"/>
      <c r="G66" s="29">
        <v>250000</v>
      </c>
      <c r="H66" s="27"/>
      <c r="I66" s="27"/>
      <c r="J66" s="27"/>
      <c r="K66" s="27"/>
      <c r="L66" s="27"/>
      <c r="M66" s="27"/>
    </row>
    <row r="67" spans="1:13" s="7" customFormat="1" ht="15.75" customHeight="1" x14ac:dyDescent="0.2">
      <c r="A67" s="25"/>
      <c r="B67" s="25"/>
      <c r="C67" s="27">
        <f>D67+G67+H67+I67+J67+K67+L67+M67</f>
        <v>0</v>
      </c>
      <c r="D67" s="27">
        <f>E67+F67</f>
        <v>0</v>
      </c>
      <c r="E67" s="28"/>
      <c r="F67" s="29"/>
      <c r="G67" s="29"/>
      <c r="H67" s="27"/>
      <c r="I67" s="27"/>
      <c r="J67" s="27"/>
      <c r="K67" s="27"/>
      <c r="L67" s="27"/>
      <c r="M67" s="27"/>
    </row>
    <row r="68" spans="1:13" s="7" customFormat="1" ht="15.75" customHeight="1" x14ac:dyDescent="0.2">
      <c r="A68" s="92"/>
      <c r="B68" s="92"/>
      <c r="C68" s="95">
        <f>SUM(C66:C67)</f>
        <v>250000</v>
      </c>
      <c r="D68" s="95">
        <f t="shared" ref="D68:M68" si="147">SUM(D66:D67)</f>
        <v>0</v>
      </c>
      <c r="E68" s="95">
        <f t="shared" si="147"/>
        <v>0</v>
      </c>
      <c r="F68" s="95">
        <f t="shared" si="147"/>
        <v>0</v>
      </c>
      <c r="G68" s="95">
        <f t="shared" si="147"/>
        <v>250000</v>
      </c>
      <c r="H68" s="95">
        <f t="shared" si="147"/>
        <v>0</v>
      </c>
      <c r="I68" s="95">
        <f t="shared" si="147"/>
        <v>0</v>
      </c>
      <c r="J68" s="95">
        <f t="shared" si="147"/>
        <v>0</v>
      </c>
      <c r="K68" s="95">
        <f t="shared" si="147"/>
        <v>0</v>
      </c>
      <c r="L68" s="95">
        <f t="shared" si="147"/>
        <v>0</v>
      </c>
      <c r="M68" s="95">
        <f t="shared" si="147"/>
        <v>0</v>
      </c>
    </row>
    <row r="69" spans="1:13" s="7" customFormat="1" ht="15.75" customHeight="1" x14ac:dyDescent="0.2">
      <c r="A69" s="35" t="s">
        <v>119</v>
      </c>
      <c r="B69" s="35" t="s">
        <v>120</v>
      </c>
      <c r="C69" s="23">
        <f t="shared" ref="C69:M70" si="148">C66+C63+C15</f>
        <v>3017797</v>
      </c>
      <c r="D69" s="23">
        <f t="shared" si="148"/>
        <v>1876852</v>
      </c>
      <c r="E69" s="23">
        <f t="shared" si="148"/>
        <v>1498460</v>
      </c>
      <c r="F69" s="23">
        <f t="shared" si="148"/>
        <v>378392</v>
      </c>
      <c r="G69" s="23">
        <f t="shared" si="148"/>
        <v>1031020</v>
      </c>
      <c r="H69" s="23">
        <f t="shared" si="148"/>
        <v>0</v>
      </c>
      <c r="I69" s="23">
        <f t="shared" si="148"/>
        <v>10000</v>
      </c>
      <c r="J69" s="23">
        <f t="shared" si="148"/>
        <v>96425</v>
      </c>
      <c r="K69" s="23">
        <f t="shared" si="148"/>
        <v>0</v>
      </c>
      <c r="L69" s="23">
        <f t="shared" si="148"/>
        <v>3500</v>
      </c>
      <c r="M69" s="23">
        <f t="shared" si="148"/>
        <v>0</v>
      </c>
    </row>
    <row r="70" spans="1:13" s="7" customFormat="1" ht="15.75" customHeight="1" x14ac:dyDescent="0.2">
      <c r="A70" s="33"/>
      <c r="B70" s="33"/>
      <c r="C70" s="23">
        <f t="shared" si="148"/>
        <v>31461</v>
      </c>
      <c r="D70" s="23">
        <f t="shared" si="148"/>
        <v>-169</v>
      </c>
      <c r="E70" s="23">
        <f t="shared" si="148"/>
        <v>-169</v>
      </c>
      <c r="F70" s="23">
        <f t="shared" si="148"/>
        <v>0</v>
      </c>
      <c r="G70" s="23">
        <f t="shared" si="148"/>
        <v>8245</v>
      </c>
      <c r="H70" s="23">
        <f t="shared" si="148"/>
        <v>0</v>
      </c>
      <c r="I70" s="23">
        <f t="shared" si="148"/>
        <v>0</v>
      </c>
      <c r="J70" s="23">
        <f t="shared" si="148"/>
        <v>23385</v>
      </c>
      <c r="K70" s="23">
        <f t="shared" si="148"/>
        <v>0</v>
      </c>
      <c r="L70" s="23">
        <f t="shared" si="148"/>
        <v>0</v>
      </c>
      <c r="M70" s="23">
        <f t="shared" si="148"/>
        <v>0</v>
      </c>
    </row>
    <row r="71" spans="1:13" s="7" customFormat="1" ht="15.75" customHeight="1" x14ac:dyDescent="0.2">
      <c r="A71" s="94"/>
      <c r="B71" s="94"/>
      <c r="C71" s="95">
        <f>SUM(C69,C70)</f>
        <v>3049258</v>
      </c>
      <c r="D71" s="95">
        <f t="shared" ref="D71:M71" si="149">SUM(D69,D70)</f>
        <v>1876683</v>
      </c>
      <c r="E71" s="95">
        <f t="shared" si="149"/>
        <v>1498291</v>
      </c>
      <c r="F71" s="95">
        <f t="shared" si="149"/>
        <v>378392</v>
      </c>
      <c r="G71" s="95">
        <f t="shared" si="149"/>
        <v>1039265</v>
      </c>
      <c r="H71" s="95">
        <f t="shared" si="149"/>
        <v>0</v>
      </c>
      <c r="I71" s="95">
        <f t="shared" si="149"/>
        <v>10000</v>
      </c>
      <c r="J71" s="95">
        <f t="shared" si="149"/>
        <v>119810</v>
      </c>
      <c r="K71" s="95">
        <f t="shared" si="149"/>
        <v>0</v>
      </c>
      <c r="L71" s="95">
        <f t="shared" si="149"/>
        <v>3500</v>
      </c>
      <c r="M71" s="95">
        <f t="shared" si="149"/>
        <v>0</v>
      </c>
    </row>
    <row r="72" spans="1:13" s="7" customFormat="1" ht="15.75" customHeight="1" x14ac:dyDescent="0.2">
      <c r="A72" s="32" t="s">
        <v>18</v>
      </c>
      <c r="B72" s="33" t="s">
        <v>19</v>
      </c>
      <c r="C72" s="34">
        <f>SUM(D72,G72,H72:M72)</f>
        <v>309683</v>
      </c>
      <c r="D72" s="34">
        <f t="shared" si="3"/>
        <v>263656</v>
      </c>
      <c r="E72" s="36">
        <v>209812</v>
      </c>
      <c r="F72" s="34">
        <v>53844</v>
      </c>
      <c r="G72" s="34">
        <v>45757</v>
      </c>
      <c r="H72" s="34"/>
      <c r="I72" s="34"/>
      <c r="J72" s="34">
        <v>270</v>
      </c>
      <c r="K72" s="34"/>
      <c r="L72" s="34"/>
      <c r="M72" s="34"/>
    </row>
    <row r="73" spans="1:13" s="7" customFormat="1" ht="15.75" customHeight="1" x14ac:dyDescent="0.2">
      <c r="A73" s="25"/>
      <c r="B73" s="25"/>
      <c r="C73" s="27">
        <f>D73+G73+H73+I73+J73+K73+L73+M73</f>
        <v>0</v>
      </c>
      <c r="D73" s="27">
        <f>SUM(E73,F73)</f>
        <v>0</v>
      </c>
      <c r="E73" s="28"/>
      <c r="F73" s="29"/>
      <c r="G73" s="29">
        <v>-470</v>
      </c>
      <c r="H73" s="27"/>
      <c r="I73" s="27"/>
      <c r="J73" s="27">
        <v>470</v>
      </c>
      <c r="K73" s="27"/>
      <c r="L73" s="27"/>
      <c r="M73" s="27"/>
    </row>
    <row r="74" spans="1:13" s="7" customFormat="1" ht="15.75" customHeight="1" x14ac:dyDescent="0.2">
      <c r="A74" s="92"/>
      <c r="B74" s="92"/>
      <c r="C74" s="95">
        <f>SUM(C72:C73)</f>
        <v>309683</v>
      </c>
      <c r="D74" s="95">
        <f t="shared" ref="D74" si="150">SUM(D72:D73)</f>
        <v>263656</v>
      </c>
      <c r="E74" s="95">
        <f t="shared" ref="E74" si="151">SUM(E72:E73)</f>
        <v>209812</v>
      </c>
      <c r="F74" s="95">
        <f t="shared" ref="F74" si="152">SUM(F72:F73)</f>
        <v>53844</v>
      </c>
      <c r="G74" s="95">
        <f t="shared" ref="G74" si="153">SUM(G72:G73)</f>
        <v>45287</v>
      </c>
      <c r="H74" s="95">
        <f t="shared" ref="H74" si="154">SUM(H72:H73)</f>
        <v>0</v>
      </c>
      <c r="I74" s="95">
        <f t="shared" ref="I74" si="155">SUM(I72:I73)</f>
        <v>0</v>
      </c>
      <c r="J74" s="95">
        <f t="shared" ref="J74" si="156">SUM(J72:J73)</f>
        <v>740</v>
      </c>
      <c r="K74" s="95">
        <f t="shared" ref="K74" si="157">SUM(K72:K73)</f>
        <v>0</v>
      </c>
      <c r="L74" s="95">
        <f t="shared" ref="L74" si="158">SUM(L72:L73)</f>
        <v>0</v>
      </c>
      <c r="M74" s="95">
        <f t="shared" ref="M74" si="159">SUM(M72:M73)</f>
        <v>0</v>
      </c>
    </row>
    <row r="75" spans="1:13" s="7" customFormat="1" ht="27.75" customHeight="1" x14ac:dyDescent="0.2">
      <c r="A75" s="32" t="s">
        <v>18</v>
      </c>
      <c r="B75" s="33" t="s">
        <v>234</v>
      </c>
      <c r="C75" s="34">
        <f>SUM(D75,G75,H75:M75)</f>
        <v>21532</v>
      </c>
      <c r="D75" s="34">
        <f t="shared" ref="D75" si="160">SUM(E75:F75)</f>
        <v>0</v>
      </c>
      <c r="E75" s="36"/>
      <c r="F75" s="34"/>
      <c r="G75" s="34">
        <v>21532</v>
      </c>
      <c r="H75" s="34"/>
      <c r="I75" s="34"/>
      <c r="J75" s="34"/>
      <c r="K75" s="34"/>
      <c r="L75" s="34"/>
      <c r="M75" s="34"/>
    </row>
    <row r="76" spans="1:13" s="7" customFormat="1" ht="15.75" customHeight="1" x14ac:dyDescent="0.2">
      <c r="A76" s="25"/>
      <c r="B76" s="25"/>
      <c r="C76" s="27">
        <f>D76+G76+H76+I76+J76+K76+L76+M76</f>
        <v>0</v>
      </c>
      <c r="D76" s="27">
        <f>SUM(E76,F76)</f>
        <v>0</v>
      </c>
      <c r="E76" s="28"/>
      <c r="F76" s="29"/>
      <c r="G76" s="29"/>
      <c r="H76" s="27"/>
      <c r="I76" s="27"/>
      <c r="J76" s="27"/>
      <c r="K76" s="27"/>
      <c r="L76" s="27"/>
      <c r="M76" s="27"/>
    </row>
    <row r="77" spans="1:13" s="7" customFormat="1" ht="15.75" customHeight="1" x14ac:dyDescent="0.2">
      <c r="A77" s="92"/>
      <c r="B77" s="92"/>
      <c r="C77" s="95">
        <f>SUM(C75:C76)</f>
        <v>21532</v>
      </c>
      <c r="D77" s="95">
        <f t="shared" ref="D77:M77" si="161">SUM(D75:D76)</f>
        <v>0</v>
      </c>
      <c r="E77" s="95">
        <f t="shared" si="161"/>
        <v>0</v>
      </c>
      <c r="F77" s="95">
        <f t="shared" si="161"/>
        <v>0</v>
      </c>
      <c r="G77" s="95">
        <f t="shared" si="161"/>
        <v>21532</v>
      </c>
      <c r="H77" s="95">
        <f t="shared" si="161"/>
        <v>0</v>
      </c>
      <c r="I77" s="95">
        <f t="shared" si="161"/>
        <v>0</v>
      </c>
      <c r="J77" s="95">
        <f t="shared" si="161"/>
        <v>0</v>
      </c>
      <c r="K77" s="95">
        <f t="shared" si="161"/>
        <v>0</v>
      </c>
      <c r="L77" s="95">
        <f t="shared" si="161"/>
        <v>0</v>
      </c>
      <c r="M77" s="95">
        <f t="shared" si="161"/>
        <v>0</v>
      </c>
    </row>
    <row r="78" spans="1:13" s="7" customFormat="1" ht="24" customHeight="1" x14ac:dyDescent="0.2">
      <c r="A78" s="35" t="s">
        <v>20</v>
      </c>
      <c r="B78" s="35" t="s">
        <v>21</v>
      </c>
      <c r="C78" s="23">
        <f>SUM(C79)</f>
        <v>1820</v>
      </c>
      <c r="D78" s="23">
        <f t="shared" ref="D78:M78" si="162">SUM(D79)</f>
        <v>0</v>
      </c>
      <c r="E78" s="23">
        <f t="shared" si="162"/>
        <v>0</v>
      </c>
      <c r="F78" s="23">
        <f t="shared" si="162"/>
        <v>0</v>
      </c>
      <c r="G78" s="23">
        <f t="shared" si="162"/>
        <v>1820</v>
      </c>
      <c r="H78" s="23">
        <f t="shared" si="162"/>
        <v>0</v>
      </c>
      <c r="I78" s="23">
        <f t="shared" si="162"/>
        <v>0</v>
      </c>
      <c r="J78" s="23">
        <f t="shared" si="162"/>
        <v>0</v>
      </c>
      <c r="K78" s="23">
        <f t="shared" si="162"/>
        <v>0</v>
      </c>
      <c r="L78" s="23">
        <f t="shared" si="162"/>
        <v>0</v>
      </c>
      <c r="M78" s="23">
        <f t="shared" si="162"/>
        <v>0</v>
      </c>
    </row>
    <row r="79" spans="1:13" s="7" customFormat="1" ht="15.75" customHeight="1" x14ac:dyDescent="0.2">
      <c r="A79" s="32"/>
      <c r="B79" s="26" t="s">
        <v>134</v>
      </c>
      <c r="C79" s="29">
        <f>SUM(D79,G79,H79:M79)</f>
        <v>1820</v>
      </c>
      <c r="D79" s="29">
        <f>E79+F79</f>
        <v>0</v>
      </c>
      <c r="E79" s="34"/>
      <c r="F79" s="34"/>
      <c r="G79" s="27">
        <v>1820</v>
      </c>
      <c r="H79" s="34"/>
      <c r="I79" s="34"/>
      <c r="J79" s="34"/>
      <c r="K79" s="34"/>
      <c r="L79" s="34"/>
      <c r="M79" s="34"/>
    </row>
    <row r="80" spans="1:13" s="7" customFormat="1" ht="15.75" customHeight="1" x14ac:dyDescent="0.2">
      <c r="A80" s="25"/>
      <c r="B80" s="25"/>
      <c r="C80" s="27">
        <f>D80+G80+H80+I80+J80+K80+L80+M80</f>
        <v>0</v>
      </c>
      <c r="D80" s="27">
        <f>SUM(E80,F80)</f>
        <v>0</v>
      </c>
      <c r="E80" s="28"/>
      <c r="F80" s="29"/>
      <c r="G80" s="29"/>
      <c r="H80" s="27"/>
      <c r="I80" s="27"/>
      <c r="J80" s="27"/>
      <c r="K80" s="27"/>
      <c r="L80" s="27"/>
      <c r="M80" s="27"/>
    </row>
    <row r="81" spans="1:13" s="7" customFormat="1" ht="15.75" customHeight="1" x14ac:dyDescent="0.2">
      <c r="A81" s="92"/>
      <c r="B81" s="92"/>
      <c r="C81" s="95">
        <f>SUM(C79:C80)</f>
        <v>1820</v>
      </c>
      <c r="D81" s="95">
        <f t="shared" ref="D81" si="163">SUM(D79:D80)</f>
        <v>0</v>
      </c>
      <c r="E81" s="95">
        <f t="shared" ref="E81" si="164">SUM(E79:E80)</f>
        <v>0</v>
      </c>
      <c r="F81" s="95">
        <f t="shared" ref="F81" si="165">SUM(F79:F80)</f>
        <v>0</v>
      </c>
      <c r="G81" s="95">
        <f t="shared" ref="G81" si="166">SUM(G79:G80)</f>
        <v>1820</v>
      </c>
      <c r="H81" s="95">
        <f t="shared" ref="H81" si="167">SUM(H79:H80)</f>
        <v>0</v>
      </c>
      <c r="I81" s="95">
        <f t="shared" ref="I81" si="168">SUM(I79:I80)</f>
        <v>0</v>
      </c>
      <c r="J81" s="95">
        <f t="shared" ref="J81" si="169">SUM(J79:J80)</f>
        <v>0</v>
      </c>
      <c r="K81" s="95">
        <f t="shared" ref="K81" si="170">SUM(K79:K80)</f>
        <v>0</v>
      </c>
      <c r="L81" s="95">
        <f t="shared" ref="L81" si="171">SUM(L79:L80)</f>
        <v>0</v>
      </c>
      <c r="M81" s="95">
        <f t="shared" ref="M81" si="172">SUM(M79:M80)</f>
        <v>0</v>
      </c>
    </row>
    <row r="82" spans="1:13" s="7" customFormat="1" ht="15.75" customHeight="1" x14ac:dyDescent="0.2">
      <c r="A82" s="32" t="s">
        <v>22</v>
      </c>
      <c r="B82" s="32" t="s">
        <v>23</v>
      </c>
      <c r="C82" s="34">
        <f>SUM(D82,G82,H82:M82)</f>
        <v>166812</v>
      </c>
      <c r="D82" s="34">
        <f>E82+F82</f>
        <v>149787</v>
      </c>
      <c r="E82" s="37">
        <v>120708</v>
      </c>
      <c r="F82" s="37">
        <v>29079</v>
      </c>
      <c r="G82" s="34">
        <v>17025</v>
      </c>
      <c r="H82" s="34"/>
      <c r="I82" s="34"/>
      <c r="J82" s="34"/>
      <c r="K82" s="34"/>
      <c r="L82" s="34"/>
      <c r="M82" s="34"/>
    </row>
    <row r="83" spans="1:13" s="7" customFormat="1" ht="15.75" customHeight="1" x14ac:dyDescent="0.2">
      <c r="A83" s="25"/>
      <c r="B83" s="25"/>
      <c r="C83" s="27">
        <f>D83+G83+H83+I83+J83+K83+L83+M83</f>
        <v>0</v>
      </c>
      <c r="D83" s="27">
        <f>SUM(E83,F83)</f>
        <v>0</v>
      </c>
      <c r="E83" s="28"/>
      <c r="F83" s="29"/>
      <c r="G83" s="29"/>
      <c r="H83" s="27"/>
      <c r="I83" s="27"/>
      <c r="J83" s="27"/>
      <c r="K83" s="27"/>
      <c r="L83" s="27"/>
      <c r="M83" s="27"/>
    </row>
    <row r="84" spans="1:13" s="7" customFormat="1" ht="15.75" customHeight="1" x14ac:dyDescent="0.2">
      <c r="A84" s="92"/>
      <c r="B84" s="92"/>
      <c r="C84" s="95">
        <f>SUM(C82:C83)</f>
        <v>166812</v>
      </c>
      <c r="D84" s="95">
        <f t="shared" ref="D84" si="173">SUM(D82:D83)</f>
        <v>149787</v>
      </c>
      <c r="E84" s="95">
        <f t="shared" ref="E84" si="174">SUM(E82:E83)</f>
        <v>120708</v>
      </c>
      <c r="F84" s="95">
        <f t="shared" ref="F84" si="175">SUM(F82:F83)</f>
        <v>29079</v>
      </c>
      <c r="G84" s="95">
        <f t="shared" ref="G84" si="176">SUM(G82:G83)</f>
        <v>17025</v>
      </c>
      <c r="H84" s="95">
        <f t="shared" ref="H84" si="177">SUM(H82:H83)</f>
        <v>0</v>
      </c>
      <c r="I84" s="95">
        <f t="shared" ref="I84" si="178">SUM(I82:I83)</f>
        <v>0</v>
      </c>
      <c r="J84" s="95">
        <f t="shared" ref="J84" si="179">SUM(J82:J83)</f>
        <v>0</v>
      </c>
      <c r="K84" s="95">
        <f t="shared" ref="K84" si="180">SUM(K82:K83)</f>
        <v>0</v>
      </c>
      <c r="L84" s="95">
        <f t="shared" ref="L84" si="181">SUM(L82:L83)</f>
        <v>0</v>
      </c>
      <c r="M84" s="95">
        <f t="shared" ref="M84" si="182">SUM(M82:M83)</f>
        <v>0</v>
      </c>
    </row>
    <row r="85" spans="1:13" s="7" customFormat="1" ht="15.75" customHeight="1" x14ac:dyDescent="0.2">
      <c r="A85" s="35" t="s">
        <v>121</v>
      </c>
      <c r="B85" s="35" t="s">
        <v>120</v>
      </c>
      <c r="C85" s="23">
        <f>SUM(C72,C75,C78,C82)</f>
        <v>499847</v>
      </c>
      <c r="D85" s="23">
        <f t="shared" ref="D85:F85" si="183">SUM(D72,D78,D82)</f>
        <v>413443</v>
      </c>
      <c r="E85" s="23">
        <f t="shared" si="183"/>
        <v>330520</v>
      </c>
      <c r="F85" s="23">
        <f t="shared" si="183"/>
        <v>82923</v>
      </c>
      <c r="G85" s="23">
        <f>SUM(G72,G75,G78,G82)</f>
        <v>86134</v>
      </c>
      <c r="H85" s="23">
        <f t="shared" ref="H85:M85" si="184">SUM(H72,H75,H78,H82)</f>
        <v>0</v>
      </c>
      <c r="I85" s="23">
        <f t="shared" si="184"/>
        <v>0</v>
      </c>
      <c r="J85" s="23">
        <f t="shared" si="184"/>
        <v>270</v>
      </c>
      <c r="K85" s="23">
        <f t="shared" si="184"/>
        <v>0</v>
      </c>
      <c r="L85" s="23">
        <f t="shared" si="184"/>
        <v>0</v>
      </c>
      <c r="M85" s="23">
        <f t="shared" si="184"/>
        <v>0</v>
      </c>
    </row>
    <row r="86" spans="1:13" s="7" customFormat="1" ht="15.75" customHeight="1" x14ac:dyDescent="0.2">
      <c r="A86" s="25"/>
      <c r="B86" s="25"/>
      <c r="C86" s="27">
        <f>D86+G86+H86+I86+J86+K86+L86+M86</f>
        <v>0</v>
      </c>
      <c r="D86" s="27">
        <f>SUM(E86,F86)</f>
        <v>0</v>
      </c>
      <c r="E86" s="28">
        <f>SUM(E73,E76,E80,E83)</f>
        <v>0</v>
      </c>
      <c r="F86" s="28">
        <f t="shared" ref="F86:M86" si="185">SUM(F73,F76,F80,F83)</f>
        <v>0</v>
      </c>
      <c r="G86" s="28">
        <f t="shared" si="185"/>
        <v>-470</v>
      </c>
      <c r="H86" s="28">
        <f t="shared" si="185"/>
        <v>0</v>
      </c>
      <c r="I86" s="28">
        <f t="shared" si="185"/>
        <v>0</v>
      </c>
      <c r="J86" s="28">
        <f t="shared" si="185"/>
        <v>470</v>
      </c>
      <c r="K86" s="28">
        <f t="shared" si="185"/>
        <v>0</v>
      </c>
      <c r="L86" s="28">
        <f t="shared" si="185"/>
        <v>0</v>
      </c>
      <c r="M86" s="28">
        <f t="shared" si="185"/>
        <v>0</v>
      </c>
    </row>
    <row r="87" spans="1:13" s="7" customFormat="1" ht="15.75" customHeight="1" x14ac:dyDescent="0.2">
      <c r="A87" s="92"/>
      <c r="B87" s="92"/>
      <c r="C87" s="95">
        <f>SUM(C85:C86)</f>
        <v>499847</v>
      </c>
      <c r="D87" s="95">
        <f t="shared" ref="D87" si="186">SUM(D85:D86)</f>
        <v>413443</v>
      </c>
      <c r="E87" s="95">
        <f t="shared" ref="E87" si="187">SUM(E85:E86)</f>
        <v>330520</v>
      </c>
      <c r="F87" s="95">
        <f t="shared" ref="F87" si="188">SUM(F85:F86)</f>
        <v>82923</v>
      </c>
      <c r="G87" s="95">
        <f t="shared" ref="G87" si="189">SUM(G85:G86)</f>
        <v>85664</v>
      </c>
      <c r="H87" s="95">
        <f t="shared" ref="H87" si="190">SUM(H85:H86)</f>
        <v>0</v>
      </c>
      <c r="I87" s="95">
        <f t="shared" ref="I87" si="191">SUM(I85:I86)</f>
        <v>0</v>
      </c>
      <c r="J87" s="95">
        <f t="shared" ref="J87" si="192">SUM(J85:J86)</f>
        <v>740</v>
      </c>
      <c r="K87" s="95">
        <f t="shared" ref="K87" si="193">SUM(K85:K86)</f>
        <v>0</v>
      </c>
      <c r="L87" s="95">
        <f t="shared" ref="L87" si="194">SUM(L85:L86)</f>
        <v>0</v>
      </c>
      <c r="M87" s="95">
        <f t="shared" ref="M87" si="195">SUM(M85:M86)</f>
        <v>0</v>
      </c>
    </row>
    <row r="88" spans="1:13" s="7" customFormat="1" ht="25.5" customHeight="1" x14ac:dyDescent="0.2">
      <c r="A88" s="33" t="s">
        <v>136</v>
      </c>
      <c r="B88" s="33" t="s">
        <v>157</v>
      </c>
      <c r="C88" s="34">
        <f t="shared" ref="C88:C118" si="196">SUM(D88,G88,H88:M88)</f>
        <v>153287</v>
      </c>
      <c r="D88" s="27">
        <f t="shared" si="3"/>
        <v>85587</v>
      </c>
      <c r="E88" s="29">
        <v>68972</v>
      </c>
      <c r="F88" s="29">
        <v>16615</v>
      </c>
      <c r="G88" s="29">
        <v>52700</v>
      </c>
      <c r="H88" s="29"/>
      <c r="I88" s="29"/>
      <c r="J88" s="29">
        <v>15000</v>
      </c>
      <c r="K88" s="37"/>
      <c r="L88" s="37"/>
      <c r="M88" s="37"/>
    </row>
    <row r="89" spans="1:13" s="7" customFormat="1" ht="15.75" customHeight="1" x14ac:dyDescent="0.2">
      <c r="A89" s="25"/>
      <c r="B89" s="25"/>
      <c r="C89" s="27">
        <f>D89+G89+H89+I89+J89+K89+L89+M89</f>
        <v>0</v>
      </c>
      <c r="D89" s="27">
        <f>SUM(E89,F89)</f>
        <v>0</v>
      </c>
      <c r="E89" s="28"/>
      <c r="F89" s="29"/>
      <c r="G89" s="29"/>
      <c r="H89" s="27"/>
      <c r="I89" s="27"/>
      <c r="J89" s="27"/>
      <c r="K89" s="27"/>
      <c r="L89" s="27"/>
      <c r="M89" s="27"/>
    </row>
    <row r="90" spans="1:13" s="7" customFormat="1" ht="15.75" customHeight="1" x14ac:dyDescent="0.2">
      <c r="A90" s="92"/>
      <c r="B90" s="92"/>
      <c r="C90" s="95">
        <f>SUM(C88:C89)</f>
        <v>153287</v>
      </c>
      <c r="D90" s="95">
        <f t="shared" ref="D90" si="197">SUM(D88:D89)</f>
        <v>85587</v>
      </c>
      <c r="E90" s="95">
        <f t="shared" ref="E90" si="198">SUM(E88:E89)</f>
        <v>68972</v>
      </c>
      <c r="F90" s="95">
        <f t="shared" ref="F90" si="199">SUM(F88:F89)</f>
        <v>16615</v>
      </c>
      <c r="G90" s="95">
        <f t="shared" ref="G90" si="200">SUM(G88:G89)</f>
        <v>52700</v>
      </c>
      <c r="H90" s="95">
        <f t="shared" ref="H90" si="201">SUM(H88:H89)</f>
        <v>0</v>
      </c>
      <c r="I90" s="95">
        <f t="shared" ref="I90" si="202">SUM(I88:I89)</f>
        <v>0</v>
      </c>
      <c r="J90" s="95">
        <f t="shared" ref="J90" si="203">SUM(J88:J89)</f>
        <v>15000</v>
      </c>
      <c r="K90" s="95">
        <f t="shared" ref="K90" si="204">SUM(K88:K89)</f>
        <v>0</v>
      </c>
      <c r="L90" s="95">
        <f t="shared" ref="L90" si="205">SUM(L88:L89)</f>
        <v>0</v>
      </c>
      <c r="M90" s="95">
        <f t="shared" ref="M90" si="206">SUM(M88:M89)</f>
        <v>0</v>
      </c>
    </row>
    <row r="91" spans="1:13" s="42" customFormat="1" ht="15.75" customHeight="1" x14ac:dyDescent="0.2">
      <c r="A91" s="38" t="s">
        <v>160</v>
      </c>
      <c r="B91" s="38" t="s">
        <v>161</v>
      </c>
      <c r="C91" s="34">
        <f>SUM(D91,G91,H91:M91)</f>
        <v>54934</v>
      </c>
      <c r="D91" s="27">
        <f>SUM(E91:F91)</f>
        <v>2234</v>
      </c>
      <c r="E91" s="39">
        <v>1800</v>
      </c>
      <c r="F91" s="39">
        <v>434</v>
      </c>
      <c r="G91" s="39">
        <v>2000</v>
      </c>
      <c r="H91" s="39"/>
      <c r="I91" s="39"/>
      <c r="J91" s="39"/>
      <c r="K91" s="39">
        <v>50400</v>
      </c>
      <c r="L91" s="40">
        <v>300</v>
      </c>
      <c r="M91" s="41"/>
    </row>
    <row r="92" spans="1:13" s="7" customFormat="1" ht="15.75" customHeight="1" x14ac:dyDescent="0.2">
      <c r="A92" s="25"/>
      <c r="B92" s="25"/>
      <c r="C92" s="27">
        <f>D92+G92+H92+I92+J92+K92+L92+M92</f>
        <v>0</v>
      </c>
      <c r="D92" s="27">
        <f>SUM(E92,F92)</f>
        <v>0</v>
      </c>
      <c r="E92" s="28"/>
      <c r="F92" s="29"/>
      <c r="G92" s="29"/>
      <c r="H92" s="27"/>
      <c r="I92" s="27"/>
      <c r="J92" s="27"/>
      <c r="K92" s="27"/>
      <c r="L92" s="27"/>
      <c r="M92" s="27"/>
    </row>
    <row r="93" spans="1:13" s="7" customFormat="1" ht="15.75" customHeight="1" x14ac:dyDescent="0.2">
      <c r="A93" s="92"/>
      <c r="B93" s="92"/>
      <c r="C93" s="95">
        <f>SUM(C91:C92)</f>
        <v>54934</v>
      </c>
      <c r="D93" s="95">
        <f t="shared" ref="D93" si="207">SUM(D91:D92)</f>
        <v>2234</v>
      </c>
      <c r="E93" s="95">
        <f t="shared" ref="E93" si="208">SUM(E91:E92)</f>
        <v>1800</v>
      </c>
      <c r="F93" s="95">
        <f t="shared" ref="F93" si="209">SUM(F91:F92)</f>
        <v>434</v>
      </c>
      <c r="G93" s="95">
        <f t="shared" ref="G93" si="210">SUM(G91:G92)</f>
        <v>2000</v>
      </c>
      <c r="H93" s="95">
        <f t="shared" ref="H93" si="211">SUM(H91:H92)</f>
        <v>0</v>
      </c>
      <c r="I93" s="95">
        <f t="shared" ref="I93" si="212">SUM(I91:I92)</f>
        <v>0</v>
      </c>
      <c r="J93" s="95">
        <f t="shared" ref="J93" si="213">SUM(J91:J92)</f>
        <v>0</v>
      </c>
      <c r="K93" s="95">
        <f t="shared" ref="K93" si="214">SUM(K91:K92)</f>
        <v>50400</v>
      </c>
      <c r="L93" s="95">
        <f t="shared" ref="L93" si="215">SUM(L91:L92)</f>
        <v>300</v>
      </c>
      <c r="M93" s="95">
        <f t="shared" ref="M93" si="216">SUM(M91:M92)</f>
        <v>0</v>
      </c>
    </row>
    <row r="94" spans="1:13" s="7" customFormat="1" ht="15.75" customHeight="1" x14ac:dyDescent="0.2">
      <c r="A94" s="38" t="s">
        <v>158</v>
      </c>
      <c r="B94" s="33" t="s">
        <v>159</v>
      </c>
      <c r="C94" s="34">
        <f>SUM(D94,G94,H94:M94)</f>
        <v>105104</v>
      </c>
      <c r="D94" s="27">
        <f>SUM(E94:F94)</f>
        <v>105104</v>
      </c>
      <c r="E94" s="29">
        <v>84700</v>
      </c>
      <c r="F94" s="29">
        <v>20404</v>
      </c>
      <c r="G94" s="29"/>
      <c r="H94" s="29"/>
      <c r="I94" s="29"/>
      <c r="J94" s="29"/>
      <c r="K94" s="37"/>
      <c r="L94" s="37"/>
      <c r="M94" s="37"/>
    </row>
    <row r="95" spans="1:13" s="7" customFormat="1" ht="15.75" customHeight="1" x14ac:dyDescent="0.2">
      <c r="A95" s="25"/>
      <c r="B95" s="25"/>
      <c r="C95" s="27">
        <f>D95+G95+H95+I95+J95+K95+L95+M95</f>
        <v>0</v>
      </c>
      <c r="D95" s="27">
        <f>SUM(E95,F95)</f>
        <v>0</v>
      </c>
      <c r="E95" s="28"/>
      <c r="F95" s="29"/>
      <c r="G95" s="29"/>
      <c r="H95" s="27"/>
      <c r="I95" s="27"/>
      <c r="J95" s="27"/>
      <c r="K95" s="27"/>
      <c r="L95" s="27"/>
      <c r="M95" s="27"/>
    </row>
    <row r="96" spans="1:13" s="7" customFormat="1" ht="15.75" customHeight="1" x14ac:dyDescent="0.2">
      <c r="A96" s="92"/>
      <c r="B96" s="92"/>
      <c r="C96" s="95">
        <f>SUM(C94:C95)</f>
        <v>105104</v>
      </c>
      <c r="D96" s="95">
        <f t="shared" ref="D96" si="217">SUM(D94:D95)</f>
        <v>105104</v>
      </c>
      <c r="E96" s="95">
        <f t="shared" ref="E96" si="218">SUM(E94:E95)</f>
        <v>84700</v>
      </c>
      <c r="F96" s="95">
        <f t="shared" ref="F96" si="219">SUM(F94:F95)</f>
        <v>20404</v>
      </c>
      <c r="G96" s="95">
        <f t="shared" ref="G96" si="220">SUM(G94:G95)</f>
        <v>0</v>
      </c>
      <c r="H96" s="95">
        <f t="shared" ref="H96" si="221">SUM(H94:H95)</f>
        <v>0</v>
      </c>
      <c r="I96" s="95">
        <f t="shared" ref="I96" si="222">SUM(I94:I95)</f>
        <v>0</v>
      </c>
      <c r="J96" s="95">
        <f t="shared" ref="J96" si="223">SUM(J94:J95)</f>
        <v>0</v>
      </c>
      <c r="K96" s="95">
        <f t="shared" ref="K96" si="224">SUM(K94:K95)</f>
        <v>0</v>
      </c>
      <c r="L96" s="95">
        <f t="shared" ref="L96" si="225">SUM(L94:L95)</f>
        <v>0</v>
      </c>
      <c r="M96" s="95">
        <f t="shared" ref="M96" si="226">SUM(M94:M95)</f>
        <v>0</v>
      </c>
    </row>
    <row r="97" spans="1:13" s="7" customFormat="1" ht="15.75" customHeight="1" x14ac:dyDescent="0.2">
      <c r="A97" s="33" t="s">
        <v>123</v>
      </c>
      <c r="B97" s="33" t="s">
        <v>227</v>
      </c>
      <c r="C97" s="34">
        <f>SUM(D97,G97,H97:M97)</f>
        <v>250000</v>
      </c>
      <c r="D97" s="27">
        <f>SUM(E97:F97)</f>
        <v>0</v>
      </c>
      <c r="E97" s="29"/>
      <c r="F97" s="29"/>
      <c r="G97" s="29"/>
      <c r="H97" s="29"/>
      <c r="I97" s="29"/>
      <c r="J97" s="29">
        <v>250000</v>
      </c>
      <c r="K97" s="37"/>
      <c r="L97" s="37"/>
      <c r="M97" s="37"/>
    </row>
    <row r="98" spans="1:13" s="7" customFormat="1" ht="15.75" customHeight="1" x14ac:dyDescent="0.2">
      <c r="A98" s="25"/>
      <c r="B98" s="25"/>
      <c r="C98" s="27">
        <f>D98+G98+H98+I98+J98+K98+L98+M98</f>
        <v>-74397</v>
      </c>
      <c r="D98" s="27">
        <f>SUM(E98,F98)</f>
        <v>0</v>
      </c>
      <c r="E98" s="28"/>
      <c r="F98" s="29"/>
      <c r="G98" s="29"/>
      <c r="H98" s="27"/>
      <c r="I98" s="27"/>
      <c r="J98" s="27">
        <v>-74397</v>
      </c>
      <c r="K98" s="27"/>
      <c r="L98" s="27"/>
      <c r="M98" s="27"/>
    </row>
    <row r="99" spans="1:13" s="7" customFormat="1" ht="15.75" customHeight="1" x14ac:dyDescent="0.2">
      <c r="A99" s="92"/>
      <c r="B99" s="92"/>
      <c r="C99" s="95">
        <f>SUM(C97:C98)</f>
        <v>175603</v>
      </c>
      <c r="D99" s="95">
        <f t="shared" ref="D99" si="227">SUM(D97:D98)</f>
        <v>0</v>
      </c>
      <c r="E99" s="95">
        <f t="shared" ref="E99" si="228">SUM(E97:E98)</f>
        <v>0</v>
      </c>
      <c r="F99" s="95">
        <f t="shared" ref="F99" si="229">SUM(F97:F98)</f>
        <v>0</v>
      </c>
      <c r="G99" s="95">
        <f t="shared" ref="G99" si="230">SUM(G97:G98)</f>
        <v>0</v>
      </c>
      <c r="H99" s="95">
        <f t="shared" ref="H99" si="231">SUM(H97:H98)</f>
        <v>0</v>
      </c>
      <c r="I99" s="95">
        <f t="shared" ref="I99" si="232">SUM(I97:I98)</f>
        <v>0</v>
      </c>
      <c r="J99" s="95">
        <f t="shared" ref="J99" si="233">SUM(J97:J98)</f>
        <v>175603</v>
      </c>
      <c r="K99" s="95">
        <f t="shared" ref="K99" si="234">SUM(K97:K98)</f>
        <v>0</v>
      </c>
      <c r="L99" s="95">
        <f t="shared" ref="L99" si="235">SUM(L97:L98)</f>
        <v>0</v>
      </c>
      <c r="M99" s="95">
        <f t="shared" ref="M99" si="236">SUM(M97:M98)</f>
        <v>0</v>
      </c>
    </row>
    <row r="100" spans="1:13" s="7" customFormat="1" ht="15.75" customHeight="1" x14ac:dyDescent="0.2">
      <c r="A100" s="33" t="s">
        <v>123</v>
      </c>
      <c r="B100" s="33" t="s">
        <v>235</v>
      </c>
      <c r="C100" s="34">
        <f t="shared" ref="C100:C115" si="237">SUM(D100,G100,H100:M100)</f>
        <v>23500</v>
      </c>
      <c r="D100" s="27">
        <f t="shared" ref="D100:D115" si="238">SUM(E100:F100)</f>
        <v>0</v>
      </c>
      <c r="E100" s="29"/>
      <c r="F100" s="29"/>
      <c r="G100" s="29"/>
      <c r="H100" s="29"/>
      <c r="I100" s="29"/>
      <c r="J100" s="29">
        <v>23500</v>
      </c>
      <c r="K100" s="37"/>
      <c r="L100" s="37"/>
      <c r="M100" s="37"/>
    </row>
    <row r="101" spans="1:13" s="7" customFormat="1" ht="15.75" customHeight="1" x14ac:dyDescent="0.2">
      <c r="A101" s="25"/>
      <c r="B101" s="25"/>
      <c r="C101" s="27">
        <f>D101+G101+H101+I101+J101+K101+L101+M101</f>
        <v>-12029</v>
      </c>
      <c r="D101" s="27">
        <f>SUM(E101,F101)</f>
        <v>0</v>
      </c>
      <c r="E101" s="28"/>
      <c r="F101" s="29"/>
      <c r="G101" s="29"/>
      <c r="H101" s="27"/>
      <c r="I101" s="27"/>
      <c r="J101" s="27">
        <v>-12029</v>
      </c>
      <c r="K101" s="27"/>
      <c r="L101" s="27"/>
      <c r="M101" s="27"/>
    </row>
    <row r="102" spans="1:13" s="7" customFormat="1" ht="15.75" customHeight="1" x14ac:dyDescent="0.2">
      <c r="A102" s="92"/>
      <c r="B102" s="92"/>
      <c r="C102" s="95">
        <f>SUM(C100:C101)</f>
        <v>11471</v>
      </c>
      <c r="D102" s="95">
        <f t="shared" ref="D102" si="239">SUM(D100:D101)</f>
        <v>0</v>
      </c>
      <c r="E102" s="95">
        <f t="shared" ref="E102" si="240">SUM(E100:E101)</f>
        <v>0</v>
      </c>
      <c r="F102" s="95">
        <f t="shared" ref="F102" si="241">SUM(F100:F101)</f>
        <v>0</v>
      </c>
      <c r="G102" s="95">
        <f t="shared" ref="G102" si="242">SUM(G100:G101)</f>
        <v>0</v>
      </c>
      <c r="H102" s="95">
        <f t="shared" ref="H102" si="243">SUM(H100:H101)</f>
        <v>0</v>
      </c>
      <c r="I102" s="95">
        <f t="shared" ref="I102" si="244">SUM(I100:I101)</f>
        <v>0</v>
      </c>
      <c r="J102" s="95">
        <f t="shared" ref="J102" si="245">SUM(J100:J101)</f>
        <v>11471</v>
      </c>
      <c r="K102" s="95">
        <f t="shared" ref="K102" si="246">SUM(K100:K101)</f>
        <v>0</v>
      </c>
      <c r="L102" s="95">
        <f t="shared" ref="L102" si="247">SUM(L100:L101)</f>
        <v>0</v>
      </c>
      <c r="M102" s="95">
        <f t="shared" ref="M102" si="248">SUM(M100:M101)</f>
        <v>0</v>
      </c>
    </row>
    <row r="103" spans="1:13" s="7" customFormat="1" ht="15.75" customHeight="1" x14ac:dyDescent="0.2">
      <c r="A103" s="33" t="s">
        <v>123</v>
      </c>
      <c r="B103" s="33" t="s">
        <v>236</v>
      </c>
      <c r="C103" s="34">
        <f t="shared" si="237"/>
        <v>752178</v>
      </c>
      <c r="D103" s="27">
        <f t="shared" si="238"/>
        <v>0</v>
      </c>
      <c r="E103" s="29"/>
      <c r="F103" s="29"/>
      <c r="G103" s="29">
        <v>700000</v>
      </c>
      <c r="H103" s="29"/>
      <c r="I103" s="29"/>
      <c r="J103" s="29">
        <v>52178</v>
      </c>
      <c r="K103" s="37"/>
      <c r="L103" s="37"/>
      <c r="M103" s="37"/>
    </row>
    <row r="104" spans="1:13" s="7" customFormat="1" ht="15.75" customHeight="1" x14ac:dyDescent="0.2">
      <c r="A104" s="25"/>
      <c r="B104" s="25"/>
      <c r="C104" s="27">
        <f>D104+G104+H104+I104+J104+K104+L104+M104</f>
        <v>0</v>
      </c>
      <c r="D104" s="27">
        <f>SUM(E104,F104)</f>
        <v>0</v>
      </c>
      <c r="E104" s="28"/>
      <c r="F104" s="29"/>
      <c r="G104" s="29"/>
      <c r="H104" s="27"/>
      <c r="I104" s="27"/>
      <c r="J104" s="27"/>
      <c r="K104" s="27"/>
      <c r="L104" s="27"/>
      <c r="M104" s="27"/>
    </row>
    <row r="105" spans="1:13" s="7" customFormat="1" ht="15.75" customHeight="1" x14ac:dyDescent="0.2">
      <c r="A105" s="92"/>
      <c r="B105" s="92"/>
      <c r="C105" s="95">
        <f>SUM(C103:C104)</f>
        <v>752178</v>
      </c>
      <c r="D105" s="95">
        <f t="shared" ref="D105" si="249">SUM(D103:D104)</f>
        <v>0</v>
      </c>
      <c r="E105" s="95">
        <f t="shared" ref="E105" si="250">SUM(E103:E104)</f>
        <v>0</v>
      </c>
      <c r="F105" s="95">
        <f t="shared" ref="F105" si="251">SUM(F103:F104)</f>
        <v>0</v>
      </c>
      <c r="G105" s="95">
        <f t="shared" ref="G105" si="252">SUM(G103:G104)</f>
        <v>700000</v>
      </c>
      <c r="H105" s="95">
        <f t="shared" ref="H105" si="253">SUM(H103:H104)</f>
        <v>0</v>
      </c>
      <c r="I105" s="95">
        <f t="shared" ref="I105" si="254">SUM(I103:I104)</f>
        <v>0</v>
      </c>
      <c r="J105" s="95">
        <f t="shared" ref="J105" si="255">SUM(J103:J104)</f>
        <v>52178</v>
      </c>
      <c r="K105" s="95">
        <f t="shared" ref="K105" si="256">SUM(K103:K104)</f>
        <v>0</v>
      </c>
      <c r="L105" s="95">
        <f t="shared" ref="L105" si="257">SUM(L103:L104)</f>
        <v>0</v>
      </c>
      <c r="M105" s="95">
        <f t="shared" ref="M105" si="258">SUM(M103:M104)</f>
        <v>0</v>
      </c>
    </row>
    <row r="106" spans="1:13" s="7" customFormat="1" ht="15.75" customHeight="1" x14ac:dyDescent="0.2">
      <c r="A106" s="33" t="s">
        <v>186</v>
      </c>
      <c r="B106" s="33" t="s">
        <v>237</v>
      </c>
      <c r="C106" s="34">
        <f t="shared" si="237"/>
        <v>329000</v>
      </c>
      <c r="D106" s="27">
        <f t="shared" si="238"/>
        <v>0</v>
      </c>
      <c r="E106" s="29"/>
      <c r="F106" s="29"/>
      <c r="G106" s="29"/>
      <c r="H106" s="29"/>
      <c r="I106" s="29"/>
      <c r="J106" s="29">
        <v>329000</v>
      </c>
      <c r="K106" s="37"/>
      <c r="L106" s="37"/>
      <c r="M106" s="37"/>
    </row>
    <row r="107" spans="1:13" s="7" customFormat="1" ht="15.75" customHeight="1" x14ac:dyDescent="0.2">
      <c r="A107" s="25"/>
      <c r="B107" s="25"/>
      <c r="C107" s="27">
        <f>D107+G107+H107+I107+J107+K107+L107+M107</f>
        <v>-205037</v>
      </c>
      <c r="D107" s="27">
        <f>SUM(E107,F107)</f>
        <v>0</v>
      </c>
      <c r="E107" s="28"/>
      <c r="F107" s="29"/>
      <c r="G107" s="29"/>
      <c r="H107" s="27"/>
      <c r="I107" s="27"/>
      <c r="J107" s="27">
        <v>-205037</v>
      </c>
      <c r="K107" s="27"/>
      <c r="L107" s="27"/>
      <c r="M107" s="27"/>
    </row>
    <row r="108" spans="1:13" s="7" customFormat="1" ht="15.75" customHeight="1" x14ac:dyDescent="0.2">
      <c r="A108" s="92"/>
      <c r="B108" s="92"/>
      <c r="C108" s="95">
        <f>SUM(C106:C107)</f>
        <v>123963</v>
      </c>
      <c r="D108" s="95">
        <f t="shared" ref="D108" si="259">SUM(D106:D107)</f>
        <v>0</v>
      </c>
      <c r="E108" s="95">
        <f t="shared" ref="E108" si="260">SUM(E106:E107)</f>
        <v>0</v>
      </c>
      <c r="F108" s="95">
        <f t="shared" ref="F108" si="261">SUM(F106:F107)</f>
        <v>0</v>
      </c>
      <c r="G108" s="95">
        <f t="shared" ref="G108" si="262">SUM(G106:G107)</f>
        <v>0</v>
      </c>
      <c r="H108" s="95">
        <f t="shared" ref="H108" si="263">SUM(H106:H107)</f>
        <v>0</v>
      </c>
      <c r="I108" s="95">
        <f t="shared" ref="I108" si="264">SUM(I106:I107)</f>
        <v>0</v>
      </c>
      <c r="J108" s="95">
        <f t="shared" ref="J108" si="265">SUM(J106:J107)</f>
        <v>123963</v>
      </c>
      <c r="K108" s="95">
        <f t="shared" ref="K108" si="266">SUM(K106:K107)</f>
        <v>0</v>
      </c>
      <c r="L108" s="95">
        <f t="shared" ref="L108" si="267">SUM(L106:L107)</f>
        <v>0</v>
      </c>
      <c r="M108" s="95">
        <f t="shared" ref="M108" si="268">SUM(M106:M107)</f>
        <v>0</v>
      </c>
    </row>
    <row r="109" spans="1:13" s="7" customFormat="1" ht="15.75" customHeight="1" x14ac:dyDescent="0.2">
      <c r="A109" s="33" t="s">
        <v>186</v>
      </c>
      <c r="B109" s="33" t="s">
        <v>213</v>
      </c>
      <c r="C109" s="34">
        <f t="shared" si="237"/>
        <v>0</v>
      </c>
      <c r="D109" s="27">
        <f t="shared" si="238"/>
        <v>0</v>
      </c>
      <c r="E109" s="29"/>
      <c r="F109" s="29"/>
      <c r="G109" s="29"/>
      <c r="H109" s="29"/>
      <c r="I109" s="29"/>
      <c r="J109" s="29"/>
      <c r="K109" s="37"/>
      <c r="L109" s="37"/>
      <c r="M109" s="37"/>
    </row>
    <row r="110" spans="1:13" s="7" customFormat="1" ht="15.75" customHeight="1" x14ac:dyDescent="0.2">
      <c r="A110" s="25"/>
      <c r="B110" s="25"/>
      <c r="C110" s="27">
        <f>D110+G110+H110+I110+J110+K110+L110+M110</f>
        <v>0</v>
      </c>
      <c r="D110" s="27">
        <f>SUM(E110,F110)</f>
        <v>0</v>
      </c>
      <c r="E110" s="28"/>
      <c r="F110" s="29"/>
      <c r="G110" s="29"/>
      <c r="H110" s="27"/>
      <c r="I110" s="27"/>
      <c r="J110" s="27"/>
      <c r="K110" s="27"/>
      <c r="L110" s="27"/>
      <c r="M110" s="27"/>
    </row>
    <row r="111" spans="1:13" s="7" customFormat="1" ht="15.75" customHeight="1" x14ac:dyDescent="0.2">
      <c r="A111" s="92"/>
      <c r="B111" s="92"/>
      <c r="C111" s="95">
        <f>SUM(C109:C110)</f>
        <v>0</v>
      </c>
      <c r="D111" s="95">
        <f t="shared" ref="D111" si="269">SUM(D109:D110)</f>
        <v>0</v>
      </c>
      <c r="E111" s="95">
        <f t="shared" ref="E111" si="270">SUM(E109:E110)</f>
        <v>0</v>
      </c>
      <c r="F111" s="95">
        <f t="shared" ref="F111" si="271">SUM(F109:F110)</f>
        <v>0</v>
      </c>
      <c r="G111" s="95">
        <f t="shared" ref="G111" si="272">SUM(G109:G110)</f>
        <v>0</v>
      </c>
      <c r="H111" s="95">
        <f t="shared" ref="H111" si="273">SUM(H109:H110)</f>
        <v>0</v>
      </c>
      <c r="I111" s="95">
        <f t="shared" ref="I111" si="274">SUM(I109:I110)</f>
        <v>0</v>
      </c>
      <c r="J111" s="95">
        <f t="shared" ref="J111" si="275">SUM(J109:J110)</f>
        <v>0</v>
      </c>
      <c r="K111" s="95">
        <f t="shared" ref="K111" si="276">SUM(K109:K110)</f>
        <v>0</v>
      </c>
      <c r="L111" s="95">
        <f t="shared" ref="L111" si="277">SUM(L109:L110)</f>
        <v>0</v>
      </c>
      <c r="M111" s="95">
        <f t="shared" ref="M111" si="278">SUM(M109:M110)</f>
        <v>0</v>
      </c>
    </row>
    <row r="112" spans="1:13" s="7" customFormat="1" ht="25.5" customHeight="1" x14ac:dyDescent="0.2">
      <c r="A112" s="33" t="s">
        <v>186</v>
      </c>
      <c r="B112" s="33" t="s">
        <v>187</v>
      </c>
      <c r="C112" s="34">
        <f t="shared" si="237"/>
        <v>0</v>
      </c>
      <c r="D112" s="27">
        <f t="shared" si="238"/>
        <v>0</v>
      </c>
      <c r="E112" s="29"/>
      <c r="F112" s="29"/>
      <c r="G112" s="29"/>
      <c r="H112" s="29"/>
      <c r="I112" s="29"/>
      <c r="J112" s="29"/>
      <c r="K112" s="37"/>
      <c r="L112" s="37"/>
      <c r="M112" s="37"/>
    </row>
    <row r="113" spans="1:15" s="7" customFormat="1" ht="15.75" customHeight="1" x14ac:dyDescent="0.2">
      <c r="A113" s="25"/>
      <c r="B113" s="25"/>
      <c r="C113" s="27">
        <f>D113+G113+H113+I113+J113+K113+L113+M113</f>
        <v>0</v>
      </c>
      <c r="D113" s="27">
        <f>SUM(E113,F113)</f>
        <v>0</v>
      </c>
      <c r="E113" s="28"/>
      <c r="F113" s="29"/>
      <c r="G113" s="29"/>
      <c r="H113" s="27"/>
      <c r="I113" s="27"/>
      <c r="J113" s="27"/>
      <c r="K113" s="27"/>
      <c r="L113" s="27"/>
      <c r="M113" s="27"/>
    </row>
    <row r="114" spans="1:15" s="7" customFormat="1" ht="15.75" customHeight="1" x14ac:dyDescent="0.2">
      <c r="A114" s="92"/>
      <c r="B114" s="92"/>
      <c r="C114" s="95">
        <f>SUM(C112:C113)</f>
        <v>0</v>
      </c>
      <c r="D114" s="95">
        <f t="shared" ref="D114" si="279">SUM(D112:D113)</f>
        <v>0</v>
      </c>
      <c r="E114" s="95">
        <f t="shared" ref="E114" si="280">SUM(E112:E113)</f>
        <v>0</v>
      </c>
      <c r="F114" s="95">
        <f t="shared" ref="F114" si="281">SUM(F112:F113)</f>
        <v>0</v>
      </c>
      <c r="G114" s="95">
        <f t="shared" ref="G114" si="282">SUM(G112:G113)</f>
        <v>0</v>
      </c>
      <c r="H114" s="95">
        <f t="shared" ref="H114" si="283">SUM(H112:H113)</f>
        <v>0</v>
      </c>
      <c r="I114" s="95">
        <f t="shared" ref="I114" si="284">SUM(I112:I113)</f>
        <v>0</v>
      </c>
      <c r="J114" s="95">
        <f t="shared" ref="J114" si="285">SUM(J112:J113)</f>
        <v>0</v>
      </c>
      <c r="K114" s="95">
        <f t="shared" ref="K114" si="286">SUM(K112:K113)</f>
        <v>0</v>
      </c>
      <c r="L114" s="95">
        <f t="shared" ref="L114" si="287">SUM(L112:L113)</f>
        <v>0</v>
      </c>
      <c r="M114" s="95">
        <f t="shared" ref="M114" si="288">SUM(M112:M113)</f>
        <v>0</v>
      </c>
    </row>
    <row r="115" spans="1:15" s="7" customFormat="1" ht="15.75" customHeight="1" x14ac:dyDescent="0.2">
      <c r="A115" s="33" t="s">
        <v>186</v>
      </c>
      <c r="B115" s="33" t="s">
        <v>228</v>
      </c>
      <c r="C115" s="34">
        <f t="shared" si="237"/>
        <v>42000</v>
      </c>
      <c r="D115" s="27">
        <f t="shared" si="238"/>
        <v>0</v>
      </c>
      <c r="E115" s="29"/>
      <c r="F115" s="29"/>
      <c r="G115" s="29"/>
      <c r="H115" s="29"/>
      <c r="I115" s="29"/>
      <c r="J115" s="29">
        <v>42000</v>
      </c>
      <c r="K115" s="37"/>
      <c r="L115" s="37"/>
      <c r="M115" s="37"/>
    </row>
    <row r="116" spans="1:15" s="7" customFormat="1" ht="15.75" customHeight="1" x14ac:dyDescent="0.2">
      <c r="A116" s="25"/>
      <c r="B116" s="25"/>
      <c r="C116" s="27">
        <f>D116+G116+H116+I116+J116+K116+L116+M116</f>
        <v>-4884</v>
      </c>
      <c r="D116" s="27">
        <f>SUM(E116,F116)</f>
        <v>0</v>
      </c>
      <c r="E116" s="28"/>
      <c r="F116" s="29"/>
      <c r="G116" s="29"/>
      <c r="H116" s="27"/>
      <c r="I116" s="27"/>
      <c r="J116" s="27">
        <v>-4884</v>
      </c>
      <c r="K116" s="27"/>
      <c r="L116" s="27"/>
      <c r="M116" s="27"/>
    </row>
    <row r="117" spans="1:15" s="7" customFormat="1" ht="15.75" customHeight="1" x14ac:dyDescent="0.2">
      <c r="A117" s="92"/>
      <c r="B117" s="92"/>
      <c r="C117" s="95">
        <f>SUM(C115:C116)</f>
        <v>37116</v>
      </c>
      <c r="D117" s="95">
        <f t="shared" ref="D117" si="289">SUM(D115:D116)</f>
        <v>0</v>
      </c>
      <c r="E117" s="95">
        <f t="shared" ref="E117" si="290">SUM(E115:E116)</f>
        <v>0</v>
      </c>
      <c r="F117" s="95">
        <f t="shared" ref="F117" si="291">SUM(F115:F116)</f>
        <v>0</v>
      </c>
      <c r="G117" s="95">
        <f t="shared" ref="G117" si="292">SUM(G115:G116)</f>
        <v>0</v>
      </c>
      <c r="H117" s="95">
        <f t="shared" ref="H117" si="293">SUM(H115:H116)</f>
        <v>0</v>
      </c>
      <c r="I117" s="95">
        <f t="shared" ref="I117" si="294">SUM(I115:I116)</f>
        <v>0</v>
      </c>
      <c r="J117" s="95">
        <f t="shared" ref="J117" si="295">SUM(J115:J116)</f>
        <v>37116</v>
      </c>
      <c r="K117" s="95">
        <f t="shared" ref="K117" si="296">SUM(K115:K116)</f>
        <v>0</v>
      </c>
      <c r="L117" s="95">
        <f t="shared" ref="L117" si="297">SUM(L115:L116)</f>
        <v>0</v>
      </c>
      <c r="M117" s="95">
        <f t="shared" ref="M117" si="298">SUM(M115:M116)</f>
        <v>0</v>
      </c>
    </row>
    <row r="118" spans="1:15" s="7" customFormat="1" ht="15.75" customHeight="1" x14ac:dyDescent="0.2">
      <c r="A118" s="32" t="s">
        <v>122</v>
      </c>
      <c r="B118" s="33" t="s">
        <v>54</v>
      </c>
      <c r="C118" s="34">
        <f t="shared" si="196"/>
        <v>48520</v>
      </c>
      <c r="D118" s="27">
        <f t="shared" si="3"/>
        <v>28097</v>
      </c>
      <c r="E118" s="29">
        <v>22642</v>
      </c>
      <c r="F118" s="29">
        <v>5455</v>
      </c>
      <c r="G118" s="31">
        <v>20423</v>
      </c>
      <c r="H118" s="27"/>
      <c r="I118" s="27"/>
      <c r="J118" s="27"/>
      <c r="K118" s="37"/>
      <c r="L118" s="37"/>
      <c r="M118" s="37"/>
    </row>
    <row r="119" spans="1:15" s="7" customFormat="1" ht="15.75" customHeight="1" x14ac:dyDescent="0.2">
      <c r="A119" s="25"/>
      <c r="B119" s="25"/>
      <c r="C119" s="27">
        <f>D119+G119+H119+I119+J119+K119+L119+M119</f>
        <v>0</v>
      </c>
      <c r="D119" s="27">
        <f>SUM(E119,F119)</f>
        <v>0</v>
      </c>
      <c r="E119" s="28">
        <v>-453</v>
      </c>
      <c r="F119" s="29">
        <v>453</v>
      </c>
      <c r="G119" s="29">
        <v>-1242</v>
      </c>
      <c r="H119" s="27"/>
      <c r="I119" s="27"/>
      <c r="J119" s="27">
        <v>1242</v>
      </c>
      <c r="K119" s="27"/>
      <c r="L119" s="27"/>
      <c r="M119" s="27"/>
    </row>
    <row r="120" spans="1:15" s="7" customFormat="1" ht="15.75" customHeight="1" x14ac:dyDescent="0.2">
      <c r="A120" s="92"/>
      <c r="B120" s="92"/>
      <c r="C120" s="95">
        <f>SUM(C118:C119)</f>
        <v>48520</v>
      </c>
      <c r="D120" s="95">
        <f t="shared" ref="D120" si="299">SUM(D118:D119)</f>
        <v>28097</v>
      </c>
      <c r="E120" s="95">
        <f t="shared" ref="E120" si="300">SUM(E118:E119)</f>
        <v>22189</v>
      </c>
      <c r="F120" s="95">
        <f t="shared" ref="F120" si="301">SUM(F118:F119)</f>
        <v>5908</v>
      </c>
      <c r="G120" s="95">
        <f t="shared" ref="G120" si="302">SUM(G118:G119)</f>
        <v>19181</v>
      </c>
      <c r="H120" s="95">
        <f t="shared" ref="H120" si="303">SUM(H118:H119)</f>
        <v>0</v>
      </c>
      <c r="I120" s="95">
        <f t="shared" ref="I120" si="304">SUM(I118:I119)</f>
        <v>0</v>
      </c>
      <c r="J120" s="95">
        <f t="shared" ref="J120" si="305">SUM(J118:J119)</f>
        <v>1242</v>
      </c>
      <c r="K120" s="95">
        <f t="shared" ref="K120" si="306">SUM(K118:K119)</f>
        <v>0</v>
      </c>
      <c r="L120" s="95">
        <f t="shared" ref="L120" si="307">SUM(L118:L119)</f>
        <v>0</v>
      </c>
      <c r="M120" s="95">
        <f t="shared" ref="M120" si="308">SUM(M118:M119)</f>
        <v>0</v>
      </c>
    </row>
    <row r="121" spans="1:15" s="7" customFormat="1" ht="15.75" customHeight="1" x14ac:dyDescent="0.2">
      <c r="A121" s="35" t="s">
        <v>124</v>
      </c>
      <c r="B121" s="35" t="s">
        <v>120</v>
      </c>
      <c r="C121" s="89">
        <f t="shared" ref="C121:M121" si="309">C88+C91+C94+C97+C100+C103+C106+C109+C112+C115+C118</f>
        <v>1758523</v>
      </c>
      <c r="D121" s="89">
        <f t="shared" si="309"/>
        <v>221022</v>
      </c>
      <c r="E121" s="89">
        <f t="shared" si="309"/>
        <v>178114</v>
      </c>
      <c r="F121" s="89">
        <f t="shared" si="309"/>
        <v>42908</v>
      </c>
      <c r="G121" s="89">
        <f t="shared" si="309"/>
        <v>775123</v>
      </c>
      <c r="H121" s="89">
        <f t="shared" si="309"/>
        <v>0</v>
      </c>
      <c r="I121" s="89">
        <f t="shared" si="309"/>
        <v>0</v>
      </c>
      <c r="J121" s="89">
        <f t="shared" si="309"/>
        <v>711678</v>
      </c>
      <c r="K121" s="89">
        <f t="shared" si="309"/>
        <v>50400</v>
      </c>
      <c r="L121" s="89">
        <f t="shared" si="309"/>
        <v>300</v>
      </c>
      <c r="M121" s="89">
        <f t="shared" si="309"/>
        <v>0</v>
      </c>
    </row>
    <row r="122" spans="1:15" s="7" customFormat="1" ht="15.75" customHeight="1" x14ac:dyDescent="0.2">
      <c r="A122" s="25"/>
      <c r="B122" s="25"/>
      <c r="C122" s="27">
        <f>D122+G122+H122+I122+J122+K122+L122+M122</f>
        <v>-296347</v>
      </c>
      <c r="D122" s="27">
        <f>SUM(E122,F122)</f>
        <v>0</v>
      </c>
      <c r="E122" s="28">
        <f>SUM(E119,E116,E113,E110,E107,E104,E101,E98,E95,E92,E89)</f>
        <v>-453</v>
      </c>
      <c r="F122" s="28">
        <f t="shared" ref="F122:M122" si="310">SUM(F119,F116,F113,F110,F107,F104,F101,F98,F95,F92,F89)</f>
        <v>453</v>
      </c>
      <c r="G122" s="28">
        <f t="shared" si="310"/>
        <v>-1242</v>
      </c>
      <c r="H122" s="28">
        <f t="shared" si="310"/>
        <v>0</v>
      </c>
      <c r="I122" s="28">
        <f t="shared" si="310"/>
        <v>0</v>
      </c>
      <c r="J122" s="28">
        <f t="shared" si="310"/>
        <v>-295105</v>
      </c>
      <c r="K122" s="28">
        <f t="shared" si="310"/>
        <v>0</v>
      </c>
      <c r="L122" s="28">
        <f t="shared" si="310"/>
        <v>0</v>
      </c>
      <c r="M122" s="28">
        <f t="shared" si="310"/>
        <v>0</v>
      </c>
    </row>
    <row r="123" spans="1:15" s="7" customFormat="1" ht="15.75" customHeight="1" x14ac:dyDescent="0.2">
      <c r="A123" s="92"/>
      <c r="B123" s="92"/>
      <c r="C123" s="96">
        <f>SUM(C121,C122)</f>
        <v>1462176</v>
      </c>
      <c r="D123" s="96">
        <f t="shared" ref="D123:M123" si="311">SUM(D121,D122)</f>
        <v>221022</v>
      </c>
      <c r="E123" s="96">
        <f t="shared" si="311"/>
        <v>177661</v>
      </c>
      <c r="F123" s="96">
        <f t="shared" si="311"/>
        <v>43361</v>
      </c>
      <c r="G123" s="96">
        <f t="shared" si="311"/>
        <v>773881</v>
      </c>
      <c r="H123" s="96">
        <f t="shared" si="311"/>
        <v>0</v>
      </c>
      <c r="I123" s="96">
        <f t="shared" si="311"/>
        <v>0</v>
      </c>
      <c r="J123" s="96">
        <f t="shared" si="311"/>
        <v>416573</v>
      </c>
      <c r="K123" s="96">
        <f t="shared" si="311"/>
        <v>50400</v>
      </c>
      <c r="L123" s="96">
        <f t="shared" si="311"/>
        <v>300</v>
      </c>
      <c r="M123" s="96">
        <f t="shared" si="311"/>
        <v>0</v>
      </c>
      <c r="O123" s="42"/>
    </row>
    <row r="124" spans="1:15" s="7" customFormat="1" ht="15.75" customHeight="1" x14ac:dyDescent="0.2">
      <c r="A124" s="74" t="s">
        <v>204</v>
      </c>
      <c r="B124" s="35" t="s">
        <v>202</v>
      </c>
      <c r="C124" s="43">
        <f>C127</f>
        <v>60896</v>
      </c>
      <c r="D124" s="43">
        <f t="shared" ref="D124:M124" si="312">D127</f>
        <v>0</v>
      </c>
      <c r="E124" s="43">
        <f t="shared" si="312"/>
        <v>0</v>
      </c>
      <c r="F124" s="43">
        <f t="shared" si="312"/>
        <v>0</v>
      </c>
      <c r="G124" s="43">
        <f t="shared" si="312"/>
        <v>0</v>
      </c>
      <c r="H124" s="43">
        <f t="shared" si="312"/>
        <v>60896</v>
      </c>
      <c r="I124" s="43">
        <f t="shared" si="312"/>
        <v>0</v>
      </c>
      <c r="J124" s="43">
        <f t="shared" si="312"/>
        <v>0</v>
      </c>
      <c r="K124" s="43">
        <f t="shared" si="312"/>
        <v>0</v>
      </c>
      <c r="L124" s="43">
        <f t="shared" si="312"/>
        <v>0</v>
      </c>
      <c r="M124" s="43">
        <f t="shared" si="312"/>
        <v>0</v>
      </c>
    </row>
    <row r="125" spans="1:15" s="7" customFormat="1" ht="24.75" customHeight="1" x14ac:dyDescent="0.2">
      <c r="A125" s="86"/>
      <c r="B125" s="86" t="s">
        <v>203</v>
      </c>
      <c r="C125" s="31">
        <f>SUM(D125,G125,H125:M125)</f>
        <v>60896</v>
      </c>
      <c r="D125" s="31">
        <f>SUM(E125:F125)</f>
        <v>0</v>
      </c>
      <c r="E125" s="87"/>
      <c r="F125" s="87"/>
      <c r="G125" s="87"/>
      <c r="H125" s="87">
        <v>60896</v>
      </c>
      <c r="I125" s="87"/>
      <c r="J125" s="87"/>
      <c r="K125" s="87"/>
      <c r="L125" s="87"/>
      <c r="M125" s="87"/>
    </row>
    <row r="126" spans="1:15" s="7" customFormat="1" ht="12.75" customHeight="1" x14ac:dyDescent="0.2">
      <c r="A126" s="86"/>
      <c r="B126" s="86"/>
      <c r="C126" s="31">
        <f t="shared" ref="C126" si="313">SUM(D126,G126,H126:M126)</f>
        <v>0</v>
      </c>
      <c r="D126" s="31">
        <f t="shared" ref="D126" si="314">SUM(E126:F126)</f>
        <v>0</v>
      </c>
      <c r="E126" s="87"/>
      <c r="F126" s="87"/>
      <c r="G126" s="87"/>
      <c r="H126" s="102"/>
      <c r="I126" s="87"/>
      <c r="J126" s="87"/>
      <c r="K126" s="87"/>
      <c r="L126" s="87"/>
      <c r="M126" s="87"/>
    </row>
    <row r="127" spans="1:15" s="7" customFormat="1" ht="13.5" customHeight="1" x14ac:dyDescent="0.2">
      <c r="A127" s="94"/>
      <c r="B127" s="94"/>
      <c r="C127" s="93">
        <f>C125+C126</f>
        <v>60896</v>
      </c>
      <c r="D127" s="93">
        <f>D125+D126</f>
        <v>0</v>
      </c>
      <c r="E127" s="93">
        <f t="shared" ref="E127:M127" si="315">E125+E126</f>
        <v>0</v>
      </c>
      <c r="F127" s="93">
        <f t="shared" si="315"/>
        <v>0</v>
      </c>
      <c r="G127" s="93">
        <f t="shared" si="315"/>
        <v>0</v>
      </c>
      <c r="H127" s="93">
        <f t="shared" si="315"/>
        <v>60896</v>
      </c>
      <c r="I127" s="93">
        <f t="shared" si="315"/>
        <v>0</v>
      </c>
      <c r="J127" s="93">
        <f t="shared" si="315"/>
        <v>0</v>
      </c>
      <c r="K127" s="93">
        <f t="shared" si="315"/>
        <v>0</v>
      </c>
      <c r="L127" s="93">
        <f t="shared" si="315"/>
        <v>0</v>
      </c>
      <c r="M127" s="93">
        <f t="shared" si="315"/>
        <v>0</v>
      </c>
    </row>
    <row r="128" spans="1:15" s="7" customFormat="1" ht="15.75" customHeight="1" x14ac:dyDescent="0.2">
      <c r="A128" s="35" t="s">
        <v>98</v>
      </c>
      <c r="B128" s="35" t="s">
        <v>99</v>
      </c>
      <c r="C128" s="23">
        <f t="shared" ref="C128:M128" si="316">SUM(C129:C138)</f>
        <v>172318</v>
      </c>
      <c r="D128" s="23">
        <f t="shared" si="316"/>
        <v>0</v>
      </c>
      <c r="E128" s="23">
        <f t="shared" si="316"/>
        <v>0</v>
      </c>
      <c r="F128" s="23">
        <f t="shared" si="316"/>
        <v>0</v>
      </c>
      <c r="G128" s="23">
        <f t="shared" si="316"/>
        <v>69740</v>
      </c>
      <c r="H128" s="23">
        <f t="shared" si="316"/>
        <v>0</v>
      </c>
      <c r="I128" s="23">
        <f t="shared" si="316"/>
        <v>0</v>
      </c>
      <c r="J128" s="23">
        <f t="shared" si="316"/>
        <v>102578</v>
      </c>
      <c r="K128" s="23">
        <f t="shared" si="316"/>
        <v>0</v>
      </c>
      <c r="L128" s="23">
        <f t="shared" si="316"/>
        <v>0</v>
      </c>
      <c r="M128" s="23">
        <f t="shared" si="316"/>
        <v>0</v>
      </c>
    </row>
    <row r="129" spans="1:13" s="7" customFormat="1" ht="30" customHeight="1" x14ac:dyDescent="0.2">
      <c r="A129" s="25"/>
      <c r="B129" s="25" t="s">
        <v>155</v>
      </c>
      <c r="C129" s="27">
        <f>SUM(D129,G129,H129:M129)</f>
        <v>5000</v>
      </c>
      <c r="D129" s="27">
        <f>SUM(E129:F129)</f>
        <v>0</v>
      </c>
      <c r="E129" s="30"/>
      <c r="F129" s="27"/>
      <c r="G129" s="27">
        <v>5000</v>
      </c>
      <c r="H129" s="27"/>
      <c r="I129" s="27"/>
      <c r="J129" s="29">
        <v>0</v>
      </c>
      <c r="K129" s="27"/>
      <c r="L129" s="27"/>
      <c r="M129" s="27"/>
    </row>
    <row r="130" spans="1:13" s="7" customFormat="1" ht="15.75" customHeight="1" x14ac:dyDescent="0.2">
      <c r="A130" s="25"/>
      <c r="B130" s="25"/>
      <c r="C130" s="27">
        <f>D130+G130+H130+I130+J130+K130+L130+M130</f>
        <v>51289</v>
      </c>
      <c r="D130" s="27">
        <f>SUM(E130,F130)</f>
        <v>0</v>
      </c>
      <c r="E130" s="28"/>
      <c r="F130" s="29"/>
      <c r="G130" s="29"/>
      <c r="H130" s="27"/>
      <c r="I130" s="27"/>
      <c r="J130" s="27">
        <v>51289</v>
      </c>
      <c r="K130" s="27"/>
      <c r="L130" s="27"/>
      <c r="M130" s="27"/>
    </row>
    <row r="131" spans="1:13" s="7" customFormat="1" ht="15.75" customHeight="1" x14ac:dyDescent="0.2">
      <c r="A131" s="92"/>
      <c r="B131" s="92"/>
      <c r="C131" s="95">
        <f>SUM(C129:C130)</f>
        <v>56289</v>
      </c>
      <c r="D131" s="95">
        <f t="shared" ref="D131" si="317">SUM(D129:D130)</f>
        <v>0</v>
      </c>
      <c r="E131" s="95">
        <f t="shared" ref="E131" si="318">SUM(E129:E130)</f>
        <v>0</v>
      </c>
      <c r="F131" s="95">
        <f t="shared" ref="F131" si="319">SUM(F129:F130)</f>
        <v>0</v>
      </c>
      <c r="G131" s="95">
        <f t="shared" ref="G131" si="320">SUM(G129:G130)</f>
        <v>5000</v>
      </c>
      <c r="H131" s="95">
        <f t="shared" ref="H131" si="321">SUM(H129:H130)</f>
        <v>0</v>
      </c>
      <c r="I131" s="95">
        <f t="shared" ref="I131" si="322">SUM(I129:I130)</f>
        <v>0</v>
      </c>
      <c r="J131" s="95">
        <f t="shared" ref="J131" si="323">SUM(J129:J130)</f>
        <v>51289</v>
      </c>
      <c r="K131" s="95">
        <f t="shared" ref="K131" si="324">SUM(K129:K130)</f>
        <v>0</v>
      </c>
      <c r="L131" s="95">
        <f t="shared" ref="L131" si="325">SUM(L129:L130)</f>
        <v>0</v>
      </c>
      <c r="M131" s="95">
        <f t="shared" ref="M131" si="326">SUM(M129:M130)</f>
        <v>0</v>
      </c>
    </row>
    <row r="132" spans="1:13" s="7" customFormat="1" ht="15.75" customHeight="1" x14ac:dyDescent="0.2">
      <c r="A132" s="33"/>
      <c r="B132" s="44" t="s">
        <v>210</v>
      </c>
      <c r="C132" s="27">
        <f>SUM(D132,G132,H132:M132)</f>
        <v>19870</v>
      </c>
      <c r="D132" s="27">
        <f>SUM(E132:F132)</f>
        <v>0</v>
      </c>
      <c r="E132" s="37"/>
      <c r="F132" s="37"/>
      <c r="G132" s="29">
        <v>19870</v>
      </c>
      <c r="H132" s="37"/>
      <c r="I132" s="37"/>
      <c r="J132" s="29"/>
      <c r="K132" s="37"/>
      <c r="L132" s="37"/>
      <c r="M132" s="37"/>
    </row>
    <row r="133" spans="1:13" s="7" customFormat="1" ht="15.75" customHeight="1" x14ac:dyDescent="0.2">
      <c r="A133" s="25"/>
      <c r="B133" s="25"/>
      <c r="C133" s="27">
        <f>D133+G133+H133+I133+J133+K133+L133+M133</f>
        <v>0</v>
      </c>
      <c r="D133" s="27">
        <f>SUM(E133,F133)</f>
        <v>0</v>
      </c>
      <c r="E133" s="28"/>
      <c r="F133" s="29"/>
      <c r="G133" s="29"/>
      <c r="H133" s="27"/>
      <c r="I133" s="27"/>
      <c r="J133" s="27"/>
      <c r="K133" s="27"/>
      <c r="L133" s="27"/>
      <c r="M133" s="27"/>
    </row>
    <row r="134" spans="1:13" s="7" customFormat="1" ht="15.75" customHeight="1" x14ac:dyDescent="0.2">
      <c r="A134" s="92"/>
      <c r="B134" s="92"/>
      <c r="C134" s="95">
        <f>SUM(C132:C133)</f>
        <v>19870</v>
      </c>
      <c r="D134" s="95">
        <f t="shared" ref="D134" si="327">SUM(D132:D133)</f>
        <v>0</v>
      </c>
      <c r="E134" s="95">
        <f t="shared" ref="E134" si="328">SUM(E132:E133)</f>
        <v>0</v>
      </c>
      <c r="F134" s="95">
        <f t="shared" ref="F134" si="329">SUM(F132:F133)</f>
        <v>0</v>
      </c>
      <c r="G134" s="95">
        <f t="shared" ref="G134" si="330">SUM(G132:G133)</f>
        <v>19870</v>
      </c>
      <c r="H134" s="95">
        <f t="shared" ref="H134" si="331">SUM(H132:H133)</f>
        <v>0</v>
      </c>
      <c r="I134" s="95">
        <f t="shared" ref="I134" si="332">SUM(I132:I133)</f>
        <v>0</v>
      </c>
      <c r="J134" s="95">
        <f t="shared" ref="J134" si="333">SUM(J132:J133)</f>
        <v>0</v>
      </c>
      <c r="K134" s="95">
        <f t="shared" ref="K134" si="334">SUM(K132:K133)</f>
        <v>0</v>
      </c>
      <c r="L134" s="95">
        <f t="shared" ref="L134" si="335">SUM(L132:L133)</f>
        <v>0</v>
      </c>
      <c r="M134" s="95">
        <f t="shared" ref="M134" si="336">SUM(M132:M133)</f>
        <v>0</v>
      </c>
    </row>
    <row r="135" spans="1:13" s="7" customFormat="1" ht="27" customHeight="1" x14ac:dyDescent="0.2">
      <c r="A135" s="33"/>
      <c r="B135" s="44" t="s">
        <v>211</v>
      </c>
      <c r="C135" s="27">
        <f>SUM(D135,G135,H135:M135)</f>
        <v>7385</v>
      </c>
      <c r="D135" s="27">
        <f>SUM(E135:F135)</f>
        <v>0</v>
      </c>
      <c r="E135" s="37"/>
      <c r="F135" s="37"/>
      <c r="G135" s="29"/>
      <c r="H135" s="37"/>
      <c r="I135" s="37"/>
      <c r="J135" s="29">
        <v>7385</v>
      </c>
      <c r="K135" s="37"/>
      <c r="L135" s="37"/>
      <c r="M135" s="37"/>
    </row>
    <row r="136" spans="1:13" s="7" customFormat="1" ht="15.75" customHeight="1" x14ac:dyDescent="0.2">
      <c r="A136" s="25"/>
      <c r="B136" s="25"/>
      <c r="C136" s="27">
        <f>D136+G136+H136+I136+J136+K136+L136+M136</f>
        <v>-7385</v>
      </c>
      <c r="D136" s="27">
        <f>SUM(E136,F136)</f>
        <v>0</v>
      </c>
      <c r="E136" s="28"/>
      <c r="F136" s="29"/>
      <c r="G136" s="29"/>
      <c r="H136" s="27"/>
      <c r="I136" s="27"/>
      <c r="J136" s="27">
        <v>-7385</v>
      </c>
      <c r="K136" s="27"/>
      <c r="L136" s="27"/>
      <c r="M136" s="27"/>
    </row>
    <row r="137" spans="1:13" s="7" customFormat="1" ht="15.75" customHeight="1" x14ac:dyDescent="0.2">
      <c r="A137" s="92"/>
      <c r="B137" s="92"/>
      <c r="C137" s="95">
        <f>SUM(C135:C136)</f>
        <v>0</v>
      </c>
      <c r="D137" s="95">
        <f t="shared" ref="D137" si="337">SUM(D135:D136)</f>
        <v>0</v>
      </c>
      <c r="E137" s="95">
        <f t="shared" ref="E137" si="338">SUM(E135:E136)</f>
        <v>0</v>
      </c>
      <c r="F137" s="95">
        <f t="shared" ref="F137" si="339">SUM(F135:F136)</f>
        <v>0</v>
      </c>
      <c r="G137" s="95">
        <f t="shared" ref="G137" si="340">SUM(G135:G136)</f>
        <v>0</v>
      </c>
      <c r="H137" s="95">
        <f t="shared" ref="H137" si="341">SUM(H135:H136)</f>
        <v>0</v>
      </c>
      <c r="I137" s="95">
        <f t="shared" ref="I137" si="342">SUM(I135:I136)</f>
        <v>0</v>
      </c>
      <c r="J137" s="95">
        <f t="shared" ref="J137" si="343">SUM(J135:J136)</f>
        <v>0</v>
      </c>
      <c r="K137" s="95">
        <f t="shared" ref="K137" si="344">SUM(K135:K136)</f>
        <v>0</v>
      </c>
      <c r="L137" s="95">
        <f t="shared" ref="L137" si="345">SUM(L135:L136)</f>
        <v>0</v>
      </c>
      <c r="M137" s="95">
        <f t="shared" ref="M137" si="346">SUM(M135:M136)</f>
        <v>0</v>
      </c>
    </row>
    <row r="138" spans="1:13" s="7" customFormat="1" ht="24" customHeight="1" x14ac:dyDescent="0.2">
      <c r="A138" s="33"/>
      <c r="B138" s="44" t="s">
        <v>226</v>
      </c>
      <c r="C138" s="27">
        <f>SUM(D138,G138,H138:M138)</f>
        <v>20000</v>
      </c>
      <c r="D138" s="27">
        <f>SUM(E138:F138)</f>
        <v>0</v>
      </c>
      <c r="E138" s="37"/>
      <c r="F138" s="37"/>
      <c r="G138" s="29">
        <v>20000</v>
      </c>
      <c r="H138" s="37"/>
      <c r="I138" s="37"/>
      <c r="J138" s="29"/>
      <c r="K138" s="37"/>
      <c r="L138" s="37"/>
      <c r="M138" s="37"/>
    </row>
    <row r="139" spans="1:13" s="7" customFormat="1" ht="15.75" customHeight="1" x14ac:dyDescent="0.2">
      <c r="A139" s="25"/>
      <c r="B139" s="25"/>
      <c r="C139" s="27">
        <f>D139+G139+H139+I139+J139+K139+L139+M139</f>
        <v>0</v>
      </c>
      <c r="D139" s="27">
        <f>SUM(E139,F139)</f>
        <v>0</v>
      </c>
      <c r="E139" s="28"/>
      <c r="F139" s="29"/>
      <c r="G139" s="29"/>
      <c r="H139" s="27"/>
      <c r="I139" s="27"/>
      <c r="J139" s="27"/>
      <c r="K139" s="27"/>
      <c r="L139" s="27"/>
      <c r="M139" s="27"/>
    </row>
    <row r="140" spans="1:13" s="7" customFormat="1" ht="15.75" customHeight="1" x14ac:dyDescent="0.2">
      <c r="A140" s="92"/>
      <c r="B140" s="92"/>
      <c r="C140" s="95">
        <f>SUM(C138:C139)</f>
        <v>20000</v>
      </c>
      <c r="D140" s="95">
        <f t="shared" ref="D140" si="347">SUM(D138:D139)</f>
        <v>0</v>
      </c>
      <c r="E140" s="95">
        <f t="shared" ref="E140" si="348">SUM(E138:E139)</f>
        <v>0</v>
      </c>
      <c r="F140" s="95">
        <f t="shared" ref="F140" si="349">SUM(F138:F139)</f>
        <v>0</v>
      </c>
      <c r="G140" s="95">
        <f t="shared" ref="G140" si="350">SUM(G138:G139)</f>
        <v>20000</v>
      </c>
      <c r="H140" s="95">
        <f t="shared" ref="H140" si="351">SUM(H138:H139)</f>
        <v>0</v>
      </c>
      <c r="I140" s="95">
        <f t="shared" ref="I140" si="352">SUM(I138:I139)</f>
        <v>0</v>
      </c>
      <c r="J140" s="95">
        <f t="shared" ref="J140" si="353">SUM(J138:J139)</f>
        <v>0</v>
      </c>
      <c r="K140" s="95">
        <f t="shared" ref="K140" si="354">SUM(K138:K139)</f>
        <v>0</v>
      </c>
      <c r="L140" s="95">
        <f t="shared" ref="L140" si="355">SUM(L138:L139)</f>
        <v>0</v>
      </c>
      <c r="M140" s="95">
        <f t="shared" ref="M140" si="356">SUM(M138:M139)</f>
        <v>0</v>
      </c>
    </row>
    <row r="141" spans="1:13" s="7" customFormat="1" ht="15.75" customHeight="1" x14ac:dyDescent="0.2">
      <c r="A141" s="35" t="s">
        <v>125</v>
      </c>
      <c r="B141" s="35" t="s">
        <v>120</v>
      </c>
      <c r="C141" s="45">
        <f>SUM(C138,C135,C132,C129,C125)</f>
        <v>113151</v>
      </c>
      <c r="D141" s="45">
        <f t="shared" ref="D141:M141" si="357">SUM(D138,D135,D132,D129,D125)</f>
        <v>0</v>
      </c>
      <c r="E141" s="45">
        <f t="shared" si="357"/>
        <v>0</v>
      </c>
      <c r="F141" s="45">
        <f t="shared" si="357"/>
        <v>0</v>
      </c>
      <c r="G141" s="45">
        <f t="shared" si="357"/>
        <v>44870</v>
      </c>
      <c r="H141" s="45">
        <f t="shared" si="357"/>
        <v>60896</v>
      </c>
      <c r="I141" s="45">
        <f t="shared" si="357"/>
        <v>0</v>
      </c>
      <c r="J141" s="45">
        <f t="shared" si="357"/>
        <v>7385</v>
      </c>
      <c r="K141" s="45">
        <f t="shared" si="357"/>
        <v>0</v>
      </c>
      <c r="L141" s="45">
        <f t="shared" si="357"/>
        <v>0</v>
      </c>
      <c r="M141" s="45">
        <f t="shared" si="357"/>
        <v>0</v>
      </c>
    </row>
    <row r="142" spans="1:13" s="7" customFormat="1" ht="15.75" customHeight="1" x14ac:dyDescent="0.2">
      <c r="A142" s="25"/>
      <c r="B142" s="25"/>
      <c r="C142" s="27">
        <f>D142+G142+H142+I142+J142+K142+L142+M142</f>
        <v>43904</v>
      </c>
      <c r="D142" s="27">
        <f>SUM(E142,F142)</f>
        <v>0</v>
      </c>
      <c r="E142" s="28">
        <f>SUM(E139,E136,E133,E130,E126)</f>
        <v>0</v>
      </c>
      <c r="F142" s="28">
        <f>SUM(F139,F136,F133,F130,F126)</f>
        <v>0</v>
      </c>
      <c r="G142" s="28">
        <f>SUM(G139,G136,G133,G130,G126)</f>
        <v>0</v>
      </c>
      <c r="H142" s="28">
        <f t="shared" ref="H142:M142" si="358">SUM(H139,H136,H133,H130,H126)</f>
        <v>0</v>
      </c>
      <c r="I142" s="28">
        <f t="shared" si="358"/>
        <v>0</v>
      </c>
      <c r="J142" s="28">
        <f t="shared" si="358"/>
        <v>43904</v>
      </c>
      <c r="K142" s="28">
        <f t="shared" si="358"/>
        <v>0</v>
      </c>
      <c r="L142" s="28">
        <f t="shared" si="358"/>
        <v>0</v>
      </c>
      <c r="M142" s="28">
        <f t="shared" si="358"/>
        <v>0</v>
      </c>
    </row>
    <row r="143" spans="1:13" s="7" customFormat="1" ht="15.75" customHeight="1" x14ac:dyDescent="0.2">
      <c r="A143" s="92"/>
      <c r="B143" s="92"/>
      <c r="C143" s="95">
        <f>SUM(C141,C142)</f>
        <v>157055</v>
      </c>
      <c r="D143" s="95">
        <f t="shared" ref="D143:M143" si="359">SUM(D141,D142)</f>
        <v>0</v>
      </c>
      <c r="E143" s="95">
        <f t="shared" si="359"/>
        <v>0</v>
      </c>
      <c r="F143" s="95">
        <f t="shared" si="359"/>
        <v>0</v>
      </c>
      <c r="G143" s="95">
        <f t="shared" si="359"/>
        <v>44870</v>
      </c>
      <c r="H143" s="95">
        <f t="shared" si="359"/>
        <v>60896</v>
      </c>
      <c r="I143" s="95">
        <f t="shared" si="359"/>
        <v>0</v>
      </c>
      <c r="J143" s="95">
        <f t="shared" si="359"/>
        <v>51289</v>
      </c>
      <c r="K143" s="95">
        <f t="shared" si="359"/>
        <v>0</v>
      </c>
      <c r="L143" s="95">
        <f t="shared" si="359"/>
        <v>0</v>
      </c>
      <c r="M143" s="95">
        <f t="shared" si="359"/>
        <v>0</v>
      </c>
    </row>
    <row r="144" spans="1:13" s="7" customFormat="1" ht="36.75" customHeight="1" x14ac:dyDescent="0.2">
      <c r="A144" s="32" t="s">
        <v>110</v>
      </c>
      <c r="B144" s="32" t="s">
        <v>111</v>
      </c>
      <c r="C144" s="34">
        <f>SUM(C147,C150,C153,C156,C159,C162,C165,C168,C171,C174)</f>
        <v>178603</v>
      </c>
      <c r="D144" s="34">
        <f t="shared" ref="D144:M144" si="360">SUM(D147,D150,D153,D156,D159,D162,D165,D168,D171,D174)</f>
        <v>0</v>
      </c>
      <c r="E144" s="34">
        <f t="shared" si="360"/>
        <v>0</v>
      </c>
      <c r="F144" s="34">
        <f t="shared" si="360"/>
        <v>0</v>
      </c>
      <c r="G144" s="34">
        <f t="shared" si="360"/>
        <v>156513</v>
      </c>
      <c r="H144" s="34">
        <f t="shared" si="360"/>
        <v>0</v>
      </c>
      <c r="I144" s="34">
        <f t="shared" si="360"/>
        <v>0</v>
      </c>
      <c r="J144" s="34">
        <f t="shared" si="360"/>
        <v>22090</v>
      </c>
      <c r="K144" s="34">
        <f t="shared" si="360"/>
        <v>0</v>
      </c>
      <c r="L144" s="34">
        <f t="shared" si="360"/>
        <v>0</v>
      </c>
      <c r="M144" s="34">
        <f t="shared" si="360"/>
        <v>0</v>
      </c>
    </row>
    <row r="145" spans="1:13" s="7" customFormat="1" ht="15.75" customHeight="1" x14ac:dyDescent="0.2">
      <c r="A145" s="25"/>
      <c r="B145" s="25"/>
      <c r="C145" s="27">
        <f>D145+G145+H145+I145+J145+K145+L145+M145</f>
        <v>8006</v>
      </c>
      <c r="D145" s="27">
        <f>SUM(E145,F145)</f>
        <v>0</v>
      </c>
      <c r="E145" s="28">
        <f>SUM(E148,E151,E154,E157,E160,E163,E166,E169,E172,E175)</f>
        <v>0</v>
      </c>
      <c r="F145" s="28">
        <f t="shared" ref="F145:M145" si="361">SUM(F148,F151,F154,F157,F160,F163,F166,F169,F172,F175)</f>
        <v>0</v>
      </c>
      <c r="G145" s="28">
        <f t="shared" si="361"/>
        <v>19075</v>
      </c>
      <c r="H145" s="28">
        <f t="shared" si="361"/>
        <v>0</v>
      </c>
      <c r="I145" s="28">
        <f t="shared" si="361"/>
        <v>0</v>
      </c>
      <c r="J145" s="28">
        <f t="shared" si="361"/>
        <v>-11069</v>
      </c>
      <c r="K145" s="28">
        <f t="shared" si="361"/>
        <v>0</v>
      </c>
      <c r="L145" s="28">
        <f t="shared" si="361"/>
        <v>0</v>
      </c>
      <c r="M145" s="28">
        <f t="shared" si="361"/>
        <v>0</v>
      </c>
    </row>
    <row r="146" spans="1:13" s="7" customFormat="1" ht="15.75" customHeight="1" x14ac:dyDescent="0.2">
      <c r="A146" s="92"/>
      <c r="B146" s="92"/>
      <c r="C146" s="95">
        <f>SUM(C144,C145)</f>
        <v>186609</v>
      </c>
      <c r="D146" s="95">
        <f t="shared" ref="D146:M146" si="362">SUM(D144,D145)</f>
        <v>0</v>
      </c>
      <c r="E146" s="95">
        <f t="shared" si="362"/>
        <v>0</v>
      </c>
      <c r="F146" s="95">
        <f t="shared" si="362"/>
        <v>0</v>
      </c>
      <c r="G146" s="95">
        <f t="shared" si="362"/>
        <v>175588</v>
      </c>
      <c r="H146" s="95">
        <f t="shared" si="362"/>
        <v>0</v>
      </c>
      <c r="I146" s="95">
        <f t="shared" si="362"/>
        <v>0</v>
      </c>
      <c r="J146" s="95">
        <f t="shared" si="362"/>
        <v>11021</v>
      </c>
      <c r="K146" s="95">
        <f t="shared" si="362"/>
        <v>0</v>
      </c>
      <c r="L146" s="95">
        <f t="shared" si="362"/>
        <v>0</v>
      </c>
      <c r="M146" s="95">
        <f t="shared" si="362"/>
        <v>0</v>
      </c>
    </row>
    <row r="147" spans="1:13" s="7" customFormat="1" ht="15.75" customHeight="1" x14ac:dyDescent="0.2">
      <c r="A147" s="25"/>
      <c r="B147" s="25" t="s">
        <v>49</v>
      </c>
      <c r="C147" s="27">
        <f>SUM(D147,G147,H147:M147)</f>
        <v>24750</v>
      </c>
      <c r="D147" s="27">
        <f t="shared" ref="D147:D174" si="363">SUM(E147:F147)</f>
        <v>0</v>
      </c>
      <c r="E147" s="30"/>
      <c r="F147" s="27"/>
      <c r="G147" s="27">
        <v>19250</v>
      </c>
      <c r="H147" s="27"/>
      <c r="I147" s="27"/>
      <c r="J147" s="27">
        <v>5500</v>
      </c>
      <c r="K147" s="46"/>
      <c r="L147" s="46"/>
      <c r="M147" s="37"/>
    </row>
    <row r="148" spans="1:13" s="7" customFormat="1" ht="15.75" customHeight="1" x14ac:dyDescent="0.2">
      <c r="A148" s="25"/>
      <c r="B148" s="25"/>
      <c r="C148" s="27">
        <f>D148+G148+H148+I148+J148+K148+L148+M148</f>
        <v>0</v>
      </c>
      <c r="D148" s="27">
        <f>SUM(E148,F148)</f>
        <v>0</v>
      </c>
      <c r="E148" s="28"/>
      <c r="F148" s="29"/>
      <c r="G148" s="29"/>
      <c r="H148" s="27"/>
      <c r="I148" s="27"/>
      <c r="J148" s="27"/>
      <c r="K148" s="27"/>
      <c r="L148" s="27"/>
      <c r="M148" s="27"/>
    </row>
    <row r="149" spans="1:13" s="7" customFormat="1" ht="15.75" customHeight="1" x14ac:dyDescent="0.2">
      <c r="A149" s="92"/>
      <c r="B149" s="92"/>
      <c r="C149" s="93">
        <f>SUM(C147:C148)</f>
        <v>24750</v>
      </c>
      <c r="D149" s="93">
        <f t="shared" ref="D149" si="364">SUM(D147:D148)</f>
        <v>0</v>
      </c>
      <c r="E149" s="93">
        <f t="shared" ref="E149" si="365">SUM(E147:E148)</f>
        <v>0</v>
      </c>
      <c r="F149" s="93">
        <f t="shared" ref="F149" si="366">SUM(F147:F148)</f>
        <v>0</v>
      </c>
      <c r="G149" s="93">
        <f t="shared" ref="G149" si="367">SUM(G147:G148)</f>
        <v>19250</v>
      </c>
      <c r="H149" s="93">
        <f t="shared" ref="H149" si="368">SUM(H147:H148)</f>
        <v>0</v>
      </c>
      <c r="I149" s="93">
        <f t="shared" ref="I149" si="369">SUM(I147:I148)</f>
        <v>0</v>
      </c>
      <c r="J149" s="93">
        <f t="shared" ref="J149" si="370">SUM(J147:J148)</f>
        <v>5500</v>
      </c>
      <c r="K149" s="93">
        <f t="shared" ref="K149" si="371">SUM(K147:K148)</f>
        <v>0</v>
      </c>
      <c r="L149" s="93">
        <f t="shared" ref="L149" si="372">SUM(L147:L148)</f>
        <v>0</v>
      </c>
      <c r="M149" s="93">
        <f t="shared" ref="M149" si="373">SUM(M147:M148)</f>
        <v>0</v>
      </c>
    </row>
    <row r="150" spans="1:13" s="7" customFormat="1" ht="15.75" customHeight="1" x14ac:dyDescent="0.2">
      <c r="A150" s="25"/>
      <c r="B150" s="25" t="s">
        <v>100</v>
      </c>
      <c r="C150" s="27">
        <f t="shared" ref="C150:C174" si="374">SUM(D150,G150,H150:M150)</f>
        <v>12160</v>
      </c>
      <c r="D150" s="27">
        <f t="shared" si="363"/>
        <v>0</v>
      </c>
      <c r="E150" s="30"/>
      <c r="F150" s="27"/>
      <c r="G150" s="27">
        <v>11070</v>
      </c>
      <c r="H150" s="27"/>
      <c r="I150" s="27"/>
      <c r="J150" s="27">
        <v>1090</v>
      </c>
      <c r="K150" s="46"/>
      <c r="L150" s="46"/>
      <c r="M150" s="37"/>
    </row>
    <row r="151" spans="1:13" s="7" customFormat="1" ht="15.75" customHeight="1" x14ac:dyDescent="0.2">
      <c r="A151" s="25"/>
      <c r="B151" s="25"/>
      <c r="C151" s="27">
        <f>D151+G151+H151+I151+J151+K151+L151+M151</f>
        <v>0</v>
      </c>
      <c r="D151" s="27">
        <f>SUM(E151,F151)</f>
        <v>0</v>
      </c>
      <c r="E151" s="28"/>
      <c r="F151" s="29"/>
      <c r="G151" s="29"/>
      <c r="H151" s="27"/>
      <c r="I151" s="27"/>
      <c r="J151" s="27"/>
      <c r="K151" s="27"/>
      <c r="L151" s="27"/>
      <c r="M151" s="27"/>
    </row>
    <row r="152" spans="1:13" s="7" customFormat="1" ht="15.75" customHeight="1" x14ac:dyDescent="0.2">
      <c r="A152" s="92"/>
      <c r="B152" s="92"/>
      <c r="C152" s="93">
        <f>SUM(C150:C151)</f>
        <v>12160</v>
      </c>
      <c r="D152" s="93">
        <f t="shared" ref="D152" si="375">SUM(D150:D151)</f>
        <v>0</v>
      </c>
      <c r="E152" s="93">
        <f t="shared" ref="E152" si="376">SUM(E150:E151)</f>
        <v>0</v>
      </c>
      <c r="F152" s="93">
        <f t="shared" ref="F152" si="377">SUM(F150:F151)</f>
        <v>0</v>
      </c>
      <c r="G152" s="93">
        <f t="shared" ref="G152" si="378">SUM(G150:G151)</f>
        <v>11070</v>
      </c>
      <c r="H152" s="93">
        <f t="shared" ref="H152" si="379">SUM(H150:H151)</f>
        <v>0</v>
      </c>
      <c r="I152" s="93">
        <f t="shared" ref="I152" si="380">SUM(I150:I151)</f>
        <v>0</v>
      </c>
      <c r="J152" s="93">
        <f t="shared" ref="J152" si="381">SUM(J150:J151)</f>
        <v>1090</v>
      </c>
      <c r="K152" s="93">
        <f t="shared" ref="K152" si="382">SUM(K150:K151)</f>
        <v>0</v>
      </c>
      <c r="L152" s="93">
        <f t="shared" ref="L152" si="383">SUM(L150:L151)</f>
        <v>0</v>
      </c>
      <c r="M152" s="93">
        <f t="shared" ref="M152" si="384">SUM(M150:M151)</f>
        <v>0</v>
      </c>
    </row>
    <row r="153" spans="1:13" s="7" customFormat="1" ht="15.75" customHeight="1" x14ac:dyDescent="0.2">
      <c r="A153" s="25"/>
      <c r="B153" s="25" t="s">
        <v>97</v>
      </c>
      <c r="C153" s="27">
        <f t="shared" si="374"/>
        <v>22525</v>
      </c>
      <c r="D153" s="27">
        <f t="shared" si="363"/>
        <v>0</v>
      </c>
      <c r="E153" s="30"/>
      <c r="F153" s="27"/>
      <c r="G153" s="27">
        <v>19525</v>
      </c>
      <c r="H153" s="27"/>
      <c r="I153" s="27"/>
      <c r="J153" s="27">
        <v>3000</v>
      </c>
      <c r="K153" s="46"/>
      <c r="L153" s="46"/>
      <c r="M153" s="37"/>
    </row>
    <row r="154" spans="1:13" s="7" customFormat="1" ht="15.75" customHeight="1" x14ac:dyDescent="0.2">
      <c r="A154" s="25"/>
      <c r="B154" s="25"/>
      <c r="C154" s="27">
        <f>D154+G154+H154+I154+J154+K154+L154+M154</f>
        <v>0</v>
      </c>
      <c r="D154" s="27">
        <f>SUM(E154,F154)</f>
        <v>0</v>
      </c>
      <c r="E154" s="28"/>
      <c r="F154" s="29"/>
      <c r="G154" s="29">
        <v>1923</v>
      </c>
      <c r="H154" s="27"/>
      <c r="I154" s="27"/>
      <c r="J154" s="27">
        <v>-1923</v>
      </c>
      <c r="K154" s="27"/>
      <c r="L154" s="27"/>
      <c r="M154" s="27"/>
    </row>
    <row r="155" spans="1:13" s="7" customFormat="1" ht="15.75" customHeight="1" x14ac:dyDescent="0.2">
      <c r="A155" s="92"/>
      <c r="B155" s="92"/>
      <c r="C155" s="93">
        <f>SUM(C153:C154)</f>
        <v>22525</v>
      </c>
      <c r="D155" s="93">
        <f t="shared" ref="D155" si="385">SUM(D153:D154)</f>
        <v>0</v>
      </c>
      <c r="E155" s="93">
        <f t="shared" ref="E155" si="386">SUM(E153:E154)</f>
        <v>0</v>
      </c>
      <c r="F155" s="93">
        <f t="shared" ref="F155" si="387">SUM(F153:F154)</f>
        <v>0</v>
      </c>
      <c r="G155" s="93">
        <f t="shared" ref="G155" si="388">SUM(G153:G154)</f>
        <v>21448</v>
      </c>
      <c r="H155" s="93">
        <f t="shared" ref="H155" si="389">SUM(H153:H154)</f>
        <v>0</v>
      </c>
      <c r="I155" s="93">
        <f t="shared" ref="I155" si="390">SUM(I153:I154)</f>
        <v>0</v>
      </c>
      <c r="J155" s="93">
        <f t="shared" ref="J155" si="391">SUM(J153:J154)</f>
        <v>1077</v>
      </c>
      <c r="K155" s="93">
        <f t="shared" ref="K155" si="392">SUM(K153:K154)</f>
        <v>0</v>
      </c>
      <c r="L155" s="93">
        <f t="shared" ref="L155" si="393">SUM(L153:L154)</f>
        <v>0</v>
      </c>
      <c r="M155" s="93">
        <f t="shared" ref="M155" si="394">SUM(M153:M154)</f>
        <v>0</v>
      </c>
    </row>
    <row r="156" spans="1:13" s="7" customFormat="1" ht="15.75" customHeight="1" x14ac:dyDescent="0.2">
      <c r="A156" s="25"/>
      <c r="B156" s="25" t="s">
        <v>96</v>
      </c>
      <c r="C156" s="27">
        <f t="shared" si="374"/>
        <v>5105</v>
      </c>
      <c r="D156" s="27">
        <f t="shared" si="363"/>
        <v>0</v>
      </c>
      <c r="E156" s="30"/>
      <c r="F156" s="27"/>
      <c r="G156" s="29">
        <v>4555</v>
      </c>
      <c r="H156" s="27"/>
      <c r="I156" s="27"/>
      <c r="J156" s="27">
        <v>550</v>
      </c>
      <c r="K156" s="46"/>
      <c r="L156" s="46"/>
      <c r="M156" s="37"/>
    </row>
    <row r="157" spans="1:13" s="7" customFormat="1" ht="15.75" customHeight="1" x14ac:dyDescent="0.2">
      <c r="A157" s="25"/>
      <c r="B157" s="25"/>
      <c r="C157" s="27">
        <f>D157+G157+H157+I157+J157+K157+L157+M157</f>
        <v>1560</v>
      </c>
      <c r="D157" s="27">
        <f>SUM(E157,F157)</f>
        <v>0</v>
      </c>
      <c r="E157" s="28"/>
      <c r="F157" s="29"/>
      <c r="G157" s="29">
        <v>2110</v>
      </c>
      <c r="H157" s="27"/>
      <c r="I157" s="27"/>
      <c r="J157" s="27">
        <v>-550</v>
      </c>
      <c r="K157" s="27"/>
      <c r="L157" s="27"/>
      <c r="M157" s="27"/>
    </row>
    <row r="158" spans="1:13" s="7" customFormat="1" ht="15.75" customHeight="1" x14ac:dyDescent="0.2">
      <c r="A158" s="92"/>
      <c r="B158" s="92"/>
      <c r="C158" s="93">
        <f>SUM(C156:C157)</f>
        <v>6665</v>
      </c>
      <c r="D158" s="93">
        <f t="shared" ref="D158" si="395">SUM(D156:D157)</f>
        <v>0</v>
      </c>
      <c r="E158" s="93">
        <f t="shared" ref="E158" si="396">SUM(E156:E157)</f>
        <v>0</v>
      </c>
      <c r="F158" s="93">
        <f t="shared" ref="F158" si="397">SUM(F156:F157)</f>
        <v>0</v>
      </c>
      <c r="G158" s="93">
        <f t="shared" ref="G158" si="398">SUM(G156:G157)</f>
        <v>6665</v>
      </c>
      <c r="H158" s="93">
        <f t="shared" ref="H158" si="399">SUM(H156:H157)</f>
        <v>0</v>
      </c>
      <c r="I158" s="93">
        <f t="shared" ref="I158" si="400">SUM(I156:I157)</f>
        <v>0</v>
      </c>
      <c r="J158" s="93">
        <f t="shared" ref="J158" si="401">SUM(J156:J157)</f>
        <v>0</v>
      </c>
      <c r="K158" s="93">
        <f t="shared" ref="K158" si="402">SUM(K156:K157)</f>
        <v>0</v>
      </c>
      <c r="L158" s="93">
        <f t="shared" ref="L158" si="403">SUM(L156:L157)</f>
        <v>0</v>
      </c>
      <c r="M158" s="93">
        <f t="shared" ref="M158" si="404">SUM(M156:M157)</f>
        <v>0</v>
      </c>
    </row>
    <row r="159" spans="1:13" s="7" customFormat="1" ht="15.75" customHeight="1" x14ac:dyDescent="0.2">
      <c r="A159" s="25"/>
      <c r="B159" s="25" t="s">
        <v>101</v>
      </c>
      <c r="C159" s="27">
        <f t="shared" si="374"/>
        <v>33095</v>
      </c>
      <c r="D159" s="27">
        <f t="shared" si="363"/>
        <v>0</v>
      </c>
      <c r="E159" s="30"/>
      <c r="F159" s="27"/>
      <c r="G159" s="27">
        <v>32795</v>
      </c>
      <c r="H159" s="27"/>
      <c r="I159" s="27"/>
      <c r="J159" s="27">
        <v>300</v>
      </c>
      <c r="K159" s="46"/>
      <c r="L159" s="46"/>
      <c r="M159" s="37"/>
    </row>
    <row r="160" spans="1:13" s="7" customFormat="1" ht="15.75" customHeight="1" x14ac:dyDescent="0.2">
      <c r="A160" s="25"/>
      <c r="B160" s="25"/>
      <c r="C160" s="27">
        <f>D160+G160+H160+I160+J160+K160+L160+M160</f>
        <v>7386</v>
      </c>
      <c r="D160" s="27">
        <f>SUM(E160,F160)</f>
        <v>0</v>
      </c>
      <c r="E160" s="28"/>
      <c r="F160" s="29"/>
      <c r="G160" s="29">
        <v>7386</v>
      </c>
      <c r="H160" s="27"/>
      <c r="I160" s="27"/>
      <c r="J160" s="27"/>
      <c r="K160" s="27"/>
      <c r="L160" s="27"/>
      <c r="M160" s="27"/>
    </row>
    <row r="161" spans="1:13" s="7" customFormat="1" ht="15.75" customHeight="1" x14ac:dyDescent="0.2">
      <c r="A161" s="92"/>
      <c r="B161" s="92"/>
      <c r="C161" s="93">
        <f>SUM(C159:C160)</f>
        <v>40481</v>
      </c>
      <c r="D161" s="93">
        <f t="shared" ref="D161" si="405">SUM(D159:D160)</f>
        <v>0</v>
      </c>
      <c r="E161" s="93">
        <f t="shared" ref="E161" si="406">SUM(E159:E160)</f>
        <v>0</v>
      </c>
      <c r="F161" s="93">
        <f t="shared" ref="F161" si="407">SUM(F159:F160)</f>
        <v>0</v>
      </c>
      <c r="G161" s="93">
        <f t="shared" ref="G161" si="408">SUM(G159:G160)</f>
        <v>40181</v>
      </c>
      <c r="H161" s="93">
        <f t="shared" ref="H161" si="409">SUM(H159:H160)</f>
        <v>0</v>
      </c>
      <c r="I161" s="93">
        <f t="shared" ref="I161" si="410">SUM(I159:I160)</f>
        <v>0</v>
      </c>
      <c r="J161" s="93">
        <f t="shared" ref="J161" si="411">SUM(J159:J160)</f>
        <v>300</v>
      </c>
      <c r="K161" s="93">
        <f t="shared" ref="K161" si="412">SUM(K159:K160)</f>
        <v>0</v>
      </c>
      <c r="L161" s="93">
        <f t="shared" ref="L161" si="413">SUM(L159:L160)</f>
        <v>0</v>
      </c>
      <c r="M161" s="93">
        <f t="shared" ref="M161" si="414">SUM(M159:M160)</f>
        <v>0</v>
      </c>
    </row>
    <row r="162" spans="1:13" s="7" customFormat="1" ht="15.75" customHeight="1" x14ac:dyDescent="0.2">
      <c r="A162" s="33"/>
      <c r="B162" s="26" t="s">
        <v>102</v>
      </c>
      <c r="C162" s="27">
        <f t="shared" si="374"/>
        <v>19450</v>
      </c>
      <c r="D162" s="27">
        <f t="shared" si="363"/>
        <v>0</v>
      </c>
      <c r="E162" s="46"/>
      <c r="F162" s="46"/>
      <c r="G162" s="47">
        <v>18600</v>
      </c>
      <c r="H162" s="46"/>
      <c r="I162" s="46"/>
      <c r="J162" s="47">
        <v>850</v>
      </c>
      <c r="K162" s="46"/>
      <c r="L162" s="46"/>
      <c r="M162" s="37"/>
    </row>
    <row r="163" spans="1:13" s="7" customFormat="1" ht="15.75" customHeight="1" x14ac:dyDescent="0.2">
      <c r="A163" s="25"/>
      <c r="B163" s="25"/>
      <c r="C163" s="27">
        <f>D163+G163+H163+I163+J163+K163+L163+M163</f>
        <v>0</v>
      </c>
      <c r="D163" s="27">
        <f>SUM(E163,F163)</f>
        <v>0</v>
      </c>
      <c r="E163" s="28"/>
      <c r="F163" s="29"/>
      <c r="G163" s="29"/>
      <c r="H163" s="27"/>
      <c r="I163" s="27"/>
      <c r="J163" s="27"/>
      <c r="K163" s="27"/>
      <c r="L163" s="27"/>
      <c r="M163" s="27"/>
    </row>
    <row r="164" spans="1:13" s="7" customFormat="1" ht="15.75" customHeight="1" x14ac:dyDescent="0.2">
      <c r="A164" s="92"/>
      <c r="B164" s="92"/>
      <c r="C164" s="93">
        <f>SUM(C162:C163)</f>
        <v>19450</v>
      </c>
      <c r="D164" s="93">
        <f t="shared" ref="D164" si="415">SUM(D162:D163)</f>
        <v>0</v>
      </c>
      <c r="E164" s="93">
        <f t="shared" ref="E164" si="416">SUM(E162:E163)</f>
        <v>0</v>
      </c>
      <c r="F164" s="93">
        <f t="shared" ref="F164" si="417">SUM(F162:F163)</f>
        <v>0</v>
      </c>
      <c r="G164" s="93">
        <f t="shared" ref="G164" si="418">SUM(G162:G163)</f>
        <v>18600</v>
      </c>
      <c r="H164" s="93">
        <f t="shared" ref="H164" si="419">SUM(H162:H163)</f>
        <v>0</v>
      </c>
      <c r="I164" s="93">
        <f t="shared" ref="I164" si="420">SUM(I162:I163)</f>
        <v>0</v>
      </c>
      <c r="J164" s="93">
        <f t="shared" ref="J164" si="421">SUM(J162:J163)</f>
        <v>850</v>
      </c>
      <c r="K164" s="93">
        <f t="shared" ref="K164" si="422">SUM(K162:K163)</f>
        <v>0</v>
      </c>
      <c r="L164" s="93">
        <f t="shared" ref="L164" si="423">SUM(L162:L163)</f>
        <v>0</v>
      </c>
      <c r="M164" s="93">
        <f t="shared" ref="M164" si="424">SUM(M162:M163)</f>
        <v>0</v>
      </c>
    </row>
    <row r="165" spans="1:13" s="7" customFormat="1" ht="15.75" customHeight="1" x14ac:dyDescent="0.2">
      <c r="A165" s="33"/>
      <c r="B165" s="26" t="s">
        <v>132</v>
      </c>
      <c r="C165" s="27">
        <f t="shared" si="374"/>
        <v>13055</v>
      </c>
      <c r="D165" s="27">
        <f t="shared" si="363"/>
        <v>0</v>
      </c>
      <c r="E165" s="46"/>
      <c r="F165" s="46"/>
      <c r="G165" s="47">
        <v>12555</v>
      </c>
      <c r="H165" s="46"/>
      <c r="I165" s="46"/>
      <c r="J165" s="47">
        <v>500</v>
      </c>
      <c r="K165" s="46"/>
      <c r="L165" s="46"/>
      <c r="M165" s="37"/>
    </row>
    <row r="166" spans="1:13" s="7" customFormat="1" ht="15.75" customHeight="1" x14ac:dyDescent="0.2">
      <c r="A166" s="25"/>
      <c r="B166" s="25"/>
      <c r="C166" s="27">
        <f>D166+G166+H166+I166+J166+K166+L166+M166</f>
        <v>0</v>
      </c>
      <c r="D166" s="27">
        <f>SUM(E166,F166)</f>
        <v>0</v>
      </c>
      <c r="E166" s="28"/>
      <c r="F166" s="29"/>
      <c r="G166" s="29"/>
      <c r="H166" s="27"/>
      <c r="I166" s="27"/>
      <c r="J166" s="27"/>
      <c r="K166" s="27"/>
      <c r="L166" s="27"/>
      <c r="M166" s="27"/>
    </row>
    <row r="167" spans="1:13" s="7" customFormat="1" ht="15.75" customHeight="1" x14ac:dyDescent="0.2">
      <c r="A167" s="92"/>
      <c r="B167" s="92"/>
      <c r="C167" s="93">
        <f>SUM(C165:C166)</f>
        <v>13055</v>
      </c>
      <c r="D167" s="93">
        <f t="shared" ref="D167" si="425">SUM(D165:D166)</f>
        <v>0</v>
      </c>
      <c r="E167" s="93">
        <f t="shared" ref="E167" si="426">SUM(E165:E166)</f>
        <v>0</v>
      </c>
      <c r="F167" s="93">
        <f t="shared" ref="F167" si="427">SUM(F165:F166)</f>
        <v>0</v>
      </c>
      <c r="G167" s="93">
        <f t="shared" ref="G167" si="428">SUM(G165:G166)</f>
        <v>12555</v>
      </c>
      <c r="H167" s="93">
        <f t="shared" ref="H167" si="429">SUM(H165:H166)</f>
        <v>0</v>
      </c>
      <c r="I167" s="93">
        <f t="shared" ref="I167" si="430">SUM(I165:I166)</f>
        <v>0</v>
      </c>
      <c r="J167" s="93">
        <f t="shared" ref="J167" si="431">SUM(J165:J166)</f>
        <v>500</v>
      </c>
      <c r="K167" s="93">
        <f t="shared" ref="K167" si="432">SUM(K165:K166)</f>
        <v>0</v>
      </c>
      <c r="L167" s="93">
        <f t="shared" ref="L167" si="433">SUM(L165:L166)</f>
        <v>0</v>
      </c>
      <c r="M167" s="93">
        <f t="shared" ref="M167" si="434">SUM(M165:M166)</f>
        <v>0</v>
      </c>
    </row>
    <row r="168" spans="1:13" s="7" customFormat="1" ht="15.75" customHeight="1" x14ac:dyDescent="0.2">
      <c r="A168" s="33"/>
      <c r="B168" s="26" t="s">
        <v>133</v>
      </c>
      <c r="C168" s="27">
        <f t="shared" si="374"/>
        <v>8550</v>
      </c>
      <c r="D168" s="27">
        <f t="shared" si="363"/>
        <v>0</v>
      </c>
      <c r="E168" s="46"/>
      <c r="F168" s="46"/>
      <c r="G168" s="47">
        <v>7850</v>
      </c>
      <c r="H168" s="46"/>
      <c r="I168" s="46"/>
      <c r="J168" s="47">
        <v>700</v>
      </c>
      <c r="K168" s="46"/>
      <c r="L168" s="46"/>
      <c r="M168" s="37"/>
    </row>
    <row r="169" spans="1:13" s="7" customFormat="1" ht="15.75" customHeight="1" x14ac:dyDescent="0.2">
      <c r="A169" s="25"/>
      <c r="B169" s="25"/>
      <c r="C169" s="27">
        <f>D169+G169+H169+I169+J169+K169+L169+M169</f>
        <v>-940</v>
      </c>
      <c r="D169" s="27">
        <f>SUM(E169,F169)</f>
        <v>0</v>
      </c>
      <c r="E169" s="28"/>
      <c r="F169" s="29"/>
      <c r="G169" s="29">
        <v>-940</v>
      </c>
      <c r="H169" s="27"/>
      <c r="I169" s="27"/>
      <c r="J169" s="27"/>
      <c r="K169" s="27"/>
      <c r="L169" s="27"/>
      <c r="M169" s="27"/>
    </row>
    <row r="170" spans="1:13" s="7" customFormat="1" ht="15.75" customHeight="1" x14ac:dyDescent="0.2">
      <c r="A170" s="92"/>
      <c r="B170" s="92"/>
      <c r="C170" s="93">
        <f>SUM(C168:C169)</f>
        <v>7610</v>
      </c>
      <c r="D170" s="93">
        <f t="shared" ref="D170" si="435">SUM(D168:D169)</f>
        <v>0</v>
      </c>
      <c r="E170" s="93">
        <f t="shared" ref="E170" si="436">SUM(E168:E169)</f>
        <v>0</v>
      </c>
      <c r="F170" s="93">
        <f t="shared" ref="F170" si="437">SUM(F168:F169)</f>
        <v>0</v>
      </c>
      <c r="G170" s="93">
        <f t="shared" ref="G170" si="438">SUM(G168:G169)</f>
        <v>6910</v>
      </c>
      <c r="H170" s="93">
        <f t="shared" ref="H170" si="439">SUM(H168:H169)</f>
        <v>0</v>
      </c>
      <c r="I170" s="93">
        <f t="shared" ref="I170" si="440">SUM(I168:I169)</f>
        <v>0</v>
      </c>
      <c r="J170" s="93">
        <f t="shared" ref="J170" si="441">SUM(J168:J169)</f>
        <v>700</v>
      </c>
      <c r="K170" s="93">
        <f t="shared" ref="K170" si="442">SUM(K168:K169)</f>
        <v>0</v>
      </c>
      <c r="L170" s="93">
        <f t="shared" ref="L170" si="443">SUM(L168:L169)</f>
        <v>0</v>
      </c>
      <c r="M170" s="93">
        <f t="shared" ref="M170" si="444">SUM(M168:M169)</f>
        <v>0</v>
      </c>
    </row>
    <row r="171" spans="1:13" s="7" customFormat="1" ht="15.75" customHeight="1" x14ac:dyDescent="0.2">
      <c r="A171" s="33"/>
      <c r="B171" s="26" t="s">
        <v>88</v>
      </c>
      <c r="C171" s="27">
        <f t="shared" si="374"/>
        <v>25293</v>
      </c>
      <c r="D171" s="27">
        <f t="shared" si="363"/>
        <v>0</v>
      </c>
      <c r="E171" s="46"/>
      <c r="F171" s="46"/>
      <c r="G171" s="47">
        <v>15693</v>
      </c>
      <c r="H171" s="46"/>
      <c r="I171" s="46"/>
      <c r="J171" s="47">
        <v>9600</v>
      </c>
      <c r="K171" s="46"/>
      <c r="L171" s="46"/>
      <c r="M171" s="37"/>
    </row>
    <row r="172" spans="1:13" s="7" customFormat="1" ht="15.75" customHeight="1" x14ac:dyDescent="0.2">
      <c r="A172" s="25"/>
      <c r="B172" s="25"/>
      <c r="C172" s="27">
        <f>D172+G172+H172+I172+J172+K172+L172+M172</f>
        <v>0</v>
      </c>
      <c r="D172" s="27">
        <f>SUM(E172,F172)</f>
        <v>0</v>
      </c>
      <c r="E172" s="28"/>
      <c r="F172" s="29"/>
      <c r="G172" s="29">
        <v>9600</v>
      </c>
      <c r="H172" s="27"/>
      <c r="I172" s="27"/>
      <c r="J172" s="27">
        <v>-9600</v>
      </c>
      <c r="K172" s="27"/>
      <c r="L172" s="27"/>
      <c r="M172" s="27"/>
    </row>
    <row r="173" spans="1:13" s="7" customFormat="1" ht="15.75" customHeight="1" x14ac:dyDescent="0.2">
      <c r="A173" s="92"/>
      <c r="B173" s="92"/>
      <c r="C173" s="93">
        <f>SUM(C171:C172)</f>
        <v>25293</v>
      </c>
      <c r="D173" s="93">
        <f t="shared" ref="D173" si="445">SUM(D171:D172)</f>
        <v>0</v>
      </c>
      <c r="E173" s="93">
        <f t="shared" ref="E173" si="446">SUM(E171:E172)</f>
        <v>0</v>
      </c>
      <c r="F173" s="93">
        <f t="shared" ref="F173" si="447">SUM(F171:F172)</f>
        <v>0</v>
      </c>
      <c r="G173" s="93">
        <f t="shared" ref="G173" si="448">SUM(G171:G172)</f>
        <v>25293</v>
      </c>
      <c r="H173" s="93">
        <f t="shared" ref="H173" si="449">SUM(H171:H172)</f>
        <v>0</v>
      </c>
      <c r="I173" s="93">
        <f t="shared" ref="I173" si="450">SUM(I171:I172)</f>
        <v>0</v>
      </c>
      <c r="J173" s="93">
        <f t="shared" ref="J173" si="451">SUM(J171:J172)</f>
        <v>0</v>
      </c>
      <c r="K173" s="93">
        <f t="shared" ref="K173" si="452">SUM(K171:K172)</f>
        <v>0</v>
      </c>
      <c r="L173" s="93">
        <f t="shared" ref="L173" si="453">SUM(L171:L172)</f>
        <v>0</v>
      </c>
      <c r="M173" s="93">
        <f t="shared" ref="M173" si="454">SUM(M171:M172)</f>
        <v>0</v>
      </c>
    </row>
    <row r="174" spans="1:13" s="7" customFormat="1" ht="15.75" customHeight="1" x14ac:dyDescent="0.2">
      <c r="A174" s="33"/>
      <c r="B174" s="26" t="s">
        <v>109</v>
      </c>
      <c r="C174" s="27">
        <f t="shared" si="374"/>
        <v>14620</v>
      </c>
      <c r="D174" s="27">
        <f t="shared" si="363"/>
        <v>0</v>
      </c>
      <c r="E174" s="46"/>
      <c r="F174" s="46"/>
      <c r="G174" s="47">
        <v>14620</v>
      </c>
      <c r="H174" s="46"/>
      <c r="I174" s="46"/>
      <c r="J174" s="47"/>
      <c r="K174" s="46"/>
      <c r="L174" s="46"/>
      <c r="M174" s="37"/>
    </row>
    <row r="175" spans="1:13" s="7" customFormat="1" ht="15.75" customHeight="1" x14ac:dyDescent="0.2">
      <c r="A175" s="25"/>
      <c r="B175" s="25"/>
      <c r="C175" s="27">
        <f>D175+G175+H175+I175+J175+K175+L175+M175</f>
        <v>0</v>
      </c>
      <c r="D175" s="27">
        <f>SUM(E175,F175)</f>
        <v>0</v>
      </c>
      <c r="E175" s="28"/>
      <c r="F175" s="29"/>
      <c r="G175" s="29">
        <v>-1004</v>
      </c>
      <c r="H175" s="27"/>
      <c r="I175" s="27"/>
      <c r="J175" s="27">
        <v>1004</v>
      </c>
      <c r="K175" s="27"/>
      <c r="L175" s="27"/>
      <c r="M175" s="27"/>
    </row>
    <row r="176" spans="1:13" s="7" customFormat="1" ht="15.75" customHeight="1" x14ac:dyDescent="0.2">
      <c r="A176" s="92"/>
      <c r="B176" s="92"/>
      <c r="C176" s="93">
        <f>SUM(C174:C175)</f>
        <v>14620</v>
      </c>
      <c r="D176" s="93">
        <f t="shared" ref="D176" si="455">SUM(D174:D175)</f>
        <v>0</v>
      </c>
      <c r="E176" s="93">
        <f t="shared" ref="E176" si="456">SUM(E174:E175)</f>
        <v>0</v>
      </c>
      <c r="F176" s="93">
        <f t="shared" ref="F176" si="457">SUM(F174:F175)</f>
        <v>0</v>
      </c>
      <c r="G176" s="93">
        <f t="shared" ref="G176" si="458">SUM(G174:G175)</f>
        <v>13616</v>
      </c>
      <c r="H176" s="93">
        <f t="shared" ref="H176" si="459">SUM(H174:H175)</f>
        <v>0</v>
      </c>
      <c r="I176" s="93">
        <f t="shared" ref="I176" si="460">SUM(I174:I175)</f>
        <v>0</v>
      </c>
      <c r="J176" s="93">
        <f t="shared" ref="J176" si="461">SUM(J174:J175)</f>
        <v>1004</v>
      </c>
      <c r="K176" s="93">
        <f t="shared" ref="K176" si="462">SUM(K174:K175)</f>
        <v>0</v>
      </c>
      <c r="L176" s="93">
        <f t="shared" ref="L176" si="463">SUM(L174:L175)</f>
        <v>0</v>
      </c>
      <c r="M176" s="93">
        <f t="shared" ref="M176" si="464">SUM(M174:M175)</f>
        <v>0</v>
      </c>
    </row>
    <row r="177" spans="1:13" s="7" customFormat="1" ht="15.75" customHeight="1" x14ac:dyDescent="0.2">
      <c r="A177" s="32" t="s">
        <v>103</v>
      </c>
      <c r="B177" s="32" t="s">
        <v>104</v>
      </c>
      <c r="C177" s="34">
        <f>SUM(C180,C183,C186,C189,C192,C193)</f>
        <v>2363710</v>
      </c>
      <c r="D177" s="34">
        <f t="shared" ref="D177:M177" si="465">SUM(D180,D183,D186,D189,D192,D193)</f>
        <v>129569</v>
      </c>
      <c r="E177" s="34">
        <f t="shared" si="465"/>
        <v>104415</v>
      </c>
      <c r="F177" s="34">
        <f t="shared" si="465"/>
        <v>25154</v>
      </c>
      <c r="G177" s="34">
        <f t="shared" si="465"/>
        <v>166050</v>
      </c>
      <c r="H177" s="34">
        <f t="shared" si="465"/>
        <v>6000</v>
      </c>
      <c r="I177" s="34">
        <f t="shared" si="465"/>
        <v>0</v>
      </c>
      <c r="J177" s="34">
        <f t="shared" si="465"/>
        <v>1775164</v>
      </c>
      <c r="K177" s="34">
        <f t="shared" si="465"/>
        <v>0</v>
      </c>
      <c r="L177" s="34">
        <f t="shared" si="465"/>
        <v>286927</v>
      </c>
      <c r="M177" s="34">
        <f t="shared" si="465"/>
        <v>0</v>
      </c>
    </row>
    <row r="178" spans="1:13" s="7" customFormat="1" ht="15.75" customHeight="1" x14ac:dyDescent="0.2">
      <c r="A178" s="25"/>
      <c r="B178" s="25"/>
      <c r="C178" s="27">
        <f>D178+G178+H178+I178+J178+K178+L178+M178</f>
        <v>184885</v>
      </c>
      <c r="D178" s="27">
        <f>SUM(E178,F178)</f>
        <v>0</v>
      </c>
      <c r="E178" s="28">
        <f>SUM(E181,E184,E187,E190,E194)</f>
        <v>0</v>
      </c>
      <c r="F178" s="28">
        <f t="shared" ref="F178:M178" si="466">SUM(F181,F184,F187,F190,F194)</f>
        <v>0</v>
      </c>
      <c r="G178" s="28">
        <f t="shared" si="466"/>
        <v>-134453</v>
      </c>
      <c r="H178" s="28">
        <f t="shared" si="466"/>
        <v>0</v>
      </c>
      <c r="I178" s="28">
        <f t="shared" si="466"/>
        <v>0</v>
      </c>
      <c r="J178" s="28">
        <f t="shared" si="466"/>
        <v>319338</v>
      </c>
      <c r="K178" s="28">
        <f t="shared" si="466"/>
        <v>0</v>
      </c>
      <c r="L178" s="28">
        <f t="shared" si="466"/>
        <v>0</v>
      </c>
      <c r="M178" s="28">
        <f t="shared" si="466"/>
        <v>0</v>
      </c>
    </row>
    <row r="179" spans="1:13" s="7" customFormat="1" ht="15.75" customHeight="1" x14ac:dyDescent="0.2">
      <c r="A179" s="92"/>
      <c r="B179" s="92"/>
      <c r="C179" s="95">
        <f>SUM(C177,C178)</f>
        <v>2548595</v>
      </c>
      <c r="D179" s="95">
        <f t="shared" ref="D179:M179" si="467">SUM(D177,D178)</f>
        <v>129569</v>
      </c>
      <c r="E179" s="95">
        <f t="shared" si="467"/>
        <v>104415</v>
      </c>
      <c r="F179" s="95">
        <f t="shared" si="467"/>
        <v>25154</v>
      </c>
      <c r="G179" s="95">
        <f t="shared" si="467"/>
        <v>31597</v>
      </c>
      <c r="H179" s="95">
        <f t="shared" si="467"/>
        <v>6000</v>
      </c>
      <c r="I179" s="95">
        <f t="shared" si="467"/>
        <v>0</v>
      </c>
      <c r="J179" s="95">
        <f t="shared" si="467"/>
        <v>2094502</v>
      </c>
      <c r="K179" s="95">
        <f t="shared" si="467"/>
        <v>0</v>
      </c>
      <c r="L179" s="95">
        <f t="shared" si="467"/>
        <v>286927</v>
      </c>
      <c r="M179" s="95">
        <f t="shared" si="467"/>
        <v>0</v>
      </c>
    </row>
    <row r="180" spans="1:13" s="7" customFormat="1" ht="15.75" customHeight="1" x14ac:dyDescent="0.2">
      <c r="A180" s="25"/>
      <c r="B180" s="26" t="s">
        <v>168</v>
      </c>
      <c r="C180" s="29">
        <f t="shared" ref="C180:C193" si="468">SUM(D180,G180,H180:M180)</f>
        <v>207887</v>
      </c>
      <c r="D180" s="29">
        <f>SUM(E180:F180)</f>
        <v>127087</v>
      </c>
      <c r="E180" s="28">
        <v>102415</v>
      </c>
      <c r="F180" s="29">
        <v>24672</v>
      </c>
      <c r="G180" s="29">
        <v>50000</v>
      </c>
      <c r="H180" s="29">
        <v>6000</v>
      </c>
      <c r="I180" s="29"/>
      <c r="J180" s="29">
        <v>24800</v>
      </c>
      <c r="K180" s="29"/>
      <c r="L180" s="46"/>
      <c r="M180" s="37"/>
    </row>
    <row r="181" spans="1:13" s="7" customFormat="1" ht="15.75" customHeight="1" x14ac:dyDescent="0.2">
      <c r="A181" s="25"/>
      <c r="B181" s="25"/>
      <c r="C181" s="27">
        <f>D181+G181+H181+I181+J181+K181+L181+M181</f>
        <v>-43895</v>
      </c>
      <c r="D181" s="27">
        <f>SUM(E181,F181)</f>
        <v>0</v>
      </c>
      <c r="E181" s="28"/>
      <c r="F181" s="29"/>
      <c r="G181" s="29">
        <v>-28799</v>
      </c>
      <c r="H181" s="27"/>
      <c r="I181" s="27"/>
      <c r="J181" s="27">
        <v>-15096</v>
      </c>
      <c r="K181" s="27"/>
      <c r="L181" s="27"/>
      <c r="M181" s="27"/>
    </row>
    <row r="182" spans="1:13" s="7" customFormat="1" ht="15.75" customHeight="1" x14ac:dyDescent="0.2">
      <c r="A182" s="92"/>
      <c r="B182" s="92"/>
      <c r="C182" s="93">
        <f>SUM(C180:C181)</f>
        <v>163992</v>
      </c>
      <c r="D182" s="93">
        <f t="shared" ref="D182" si="469">SUM(D180:D181)</f>
        <v>127087</v>
      </c>
      <c r="E182" s="93">
        <f t="shared" ref="E182" si="470">SUM(E180:E181)</f>
        <v>102415</v>
      </c>
      <c r="F182" s="93">
        <f t="shared" ref="F182" si="471">SUM(F180:F181)</f>
        <v>24672</v>
      </c>
      <c r="G182" s="93">
        <f t="shared" ref="G182" si="472">SUM(G180:G181)</f>
        <v>21201</v>
      </c>
      <c r="H182" s="93">
        <f t="shared" ref="H182" si="473">SUM(H180:H181)</f>
        <v>6000</v>
      </c>
      <c r="I182" s="93">
        <f t="shared" ref="I182" si="474">SUM(I180:I181)</f>
        <v>0</v>
      </c>
      <c r="J182" s="93">
        <f t="shared" ref="J182" si="475">SUM(J180:J181)</f>
        <v>9704</v>
      </c>
      <c r="K182" s="93">
        <f t="shared" ref="K182" si="476">SUM(K180:K181)</f>
        <v>0</v>
      </c>
      <c r="L182" s="93">
        <f t="shared" ref="L182" si="477">SUM(L180:L181)</f>
        <v>0</v>
      </c>
      <c r="M182" s="93">
        <f t="shared" ref="M182" si="478">SUM(M180:M181)</f>
        <v>0</v>
      </c>
    </row>
    <row r="183" spans="1:13" s="7" customFormat="1" ht="15.75" customHeight="1" x14ac:dyDescent="0.2">
      <c r="A183" s="25"/>
      <c r="B183" s="25" t="s">
        <v>200</v>
      </c>
      <c r="C183" s="27">
        <f t="shared" si="468"/>
        <v>1250364</v>
      </c>
      <c r="D183" s="27">
        <f t="shared" ref="D183:D186" si="479">SUM(E183:F183)</f>
        <v>0</v>
      </c>
      <c r="E183" s="30"/>
      <c r="F183" s="27"/>
      <c r="G183" s="27"/>
      <c r="H183" s="27"/>
      <c r="I183" s="27"/>
      <c r="J183" s="27">
        <v>1250364</v>
      </c>
      <c r="K183" s="27"/>
      <c r="L183" s="46"/>
      <c r="M183" s="37"/>
    </row>
    <row r="184" spans="1:13" s="7" customFormat="1" ht="15.75" customHeight="1" x14ac:dyDescent="0.2">
      <c r="A184" s="25"/>
      <c r="B184" s="25"/>
      <c r="C184" s="27">
        <f>D184+G184+H184+I184+J184+K184+L184+M184</f>
        <v>49423</v>
      </c>
      <c r="D184" s="27">
        <f>SUM(E184,F184)</f>
        <v>0</v>
      </c>
      <c r="E184" s="28"/>
      <c r="F184" s="29"/>
      <c r="G184" s="29">
        <v>346</v>
      </c>
      <c r="H184" s="27"/>
      <c r="I184" s="27"/>
      <c r="J184" s="27">
        <v>49077</v>
      </c>
      <c r="K184" s="27"/>
      <c r="L184" s="27"/>
      <c r="M184" s="27"/>
    </row>
    <row r="185" spans="1:13" s="7" customFormat="1" ht="15.75" customHeight="1" x14ac:dyDescent="0.2">
      <c r="A185" s="92"/>
      <c r="B185" s="92"/>
      <c r="C185" s="93">
        <f>SUM(C183:C184)</f>
        <v>1299787</v>
      </c>
      <c r="D185" s="93">
        <f t="shared" ref="D185" si="480">SUM(D183:D184)</f>
        <v>0</v>
      </c>
      <c r="E185" s="93">
        <f t="shared" ref="E185" si="481">SUM(E183:E184)</f>
        <v>0</v>
      </c>
      <c r="F185" s="93">
        <f t="shared" ref="F185" si="482">SUM(F183:F184)</f>
        <v>0</v>
      </c>
      <c r="G185" s="93">
        <f t="shared" ref="G185" si="483">SUM(G183:G184)</f>
        <v>346</v>
      </c>
      <c r="H185" s="93">
        <f t="shared" ref="H185" si="484">SUM(H183:H184)</f>
        <v>0</v>
      </c>
      <c r="I185" s="93">
        <f t="shared" ref="I185" si="485">SUM(I183:I184)</f>
        <v>0</v>
      </c>
      <c r="J185" s="93">
        <f t="shared" ref="J185" si="486">SUM(J183:J184)</f>
        <v>1299441</v>
      </c>
      <c r="K185" s="93">
        <f t="shared" ref="K185" si="487">SUM(K183:K184)</f>
        <v>0</v>
      </c>
      <c r="L185" s="93">
        <f t="shared" ref="L185" si="488">SUM(L183:L184)</f>
        <v>0</v>
      </c>
      <c r="M185" s="93">
        <f t="shared" ref="M185" si="489">SUM(M183:M184)</f>
        <v>0</v>
      </c>
    </row>
    <row r="186" spans="1:13" s="7" customFormat="1" ht="15.75" customHeight="1" x14ac:dyDescent="0.2">
      <c r="A186" s="25"/>
      <c r="B186" s="25" t="s">
        <v>238</v>
      </c>
      <c r="C186" s="27">
        <f t="shared" si="468"/>
        <v>100000</v>
      </c>
      <c r="D186" s="27">
        <f t="shared" si="479"/>
        <v>0</v>
      </c>
      <c r="E186" s="30"/>
      <c r="F186" s="27"/>
      <c r="G186" s="27">
        <v>100000</v>
      </c>
      <c r="H186" s="27"/>
      <c r="I186" s="27"/>
      <c r="J186" s="27"/>
      <c r="K186" s="27"/>
      <c r="L186" s="46"/>
      <c r="M186" s="37"/>
    </row>
    <row r="187" spans="1:13" s="7" customFormat="1" ht="15.75" customHeight="1" x14ac:dyDescent="0.2">
      <c r="A187" s="25"/>
      <c r="B187" s="25"/>
      <c r="C187" s="27">
        <f>D187+G187+H187+I187+J187+K187+L187+M187</f>
        <v>0</v>
      </c>
      <c r="D187" s="27">
        <f>SUM(E187,F187)</f>
        <v>0</v>
      </c>
      <c r="E187" s="28"/>
      <c r="F187" s="29"/>
      <c r="G187" s="29">
        <v>-100000</v>
      </c>
      <c r="H187" s="27"/>
      <c r="I187" s="27"/>
      <c r="J187" s="27">
        <v>100000</v>
      </c>
      <c r="K187" s="27"/>
      <c r="L187" s="27"/>
      <c r="M187" s="27"/>
    </row>
    <row r="188" spans="1:13" s="7" customFormat="1" ht="15.75" customHeight="1" x14ac:dyDescent="0.2">
      <c r="A188" s="92"/>
      <c r="B188" s="92"/>
      <c r="C188" s="93">
        <f>SUM(C186:C187)</f>
        <v>100000</v>
      </c>
      <c r="D188" s="93">
        <f t="shared" ref="D188:M188" si="490">SUM(D186:D187)</f>
        <v>0</v>
      </c>
      <c r="E188" s="93">
        <f t="shared" si="490"/>
        <v>0</v>
      </c>
      <c r="F188" s="93">
        <f t="shared" si="490"/>
        <v>0</v>
      </c>
      <c r="G188" s="93">
        <f t="shared" si="490"/>
        <v>0</v>
      </c>
      <c r="H188" s="93">
        <f t="shared" si="490"/>
        <v>0</v>
      </c>
      <c r="I188" s="93">
        <f t="shared" si="490"/>
        <v>0</v>
      </c>
      <c r="J188" s="93">
        <f t="shared" si="490"/>
        <v>100000</v>
      </c>
      <c r="K188" s="93">
        <f t="shared" si="490"/>
        <v>0</v>
      </c>
      <c r="L188" s="93">
        <f t="shared" si="490"/>
        <v>0</v>
      </c>
      <c r="M188" s="93">
        <f t="shared" si="490"/>
        <v>0</v>
      </c>
    </row>
    <row r="189" spans="1:13" s="7" customFormat="1" ht="15.75" customHeight="1" x14ac:dyDescent="0.2">
      <c r="A189" s="25"/>
      <c r="B189" s="25" t="s">
        <v>190</v>
      </c>
      <c r="C189" s="27">
        <f t="shared" si="468"/>
        <v>305459</v>
      </c>
      <c r="D189" s="27">
        <f>SUM(E189:F189)</f>
        <v>2482</v>
      </c>
      <c r="E189" s="30">
        <v>2000</v>
      </c>
      <c r="F189" s="27">
        <v>482</v>
      </c>
      <c r="G189" s="27">
        <v>16050</v>
      </c>
      <c r="H189" s="27"/>
      <c r="I189" s="27"/>
      <c r="J189" s="27"/>
      <c r="K189" s="27"/>
      <c r="L189" s="47">
        <v>286927</v>
      </c>
      <c r="M189" s="29"/>
    </row>
    <row r="190" spans="1:13" s="7" customFormat="1" ht="15.75" customHeight="1" x14ac:dyDescent="0.2">
      <c r="A190" s="25"/>
      <c r="B190" s="25"/>
      <c r="C190" s="27">
        <f>D190+G190+H190+I190+J190+K190+L190+M190</f>
        <v>22388</v>
      </c>
      <c r="D190" s="27">
        <f>SUM(E190,F190)</f>
        <v>0</v>
      </c>
      <c r="E190" s="28"/>
      <c r="F190" s="29"/>
      <c r="G190" s="29">
        <v>-6000</v>
      </c>
      <c r="H190" s="27"/>
      <c r="I190" s="27"/>
      <c r="J190" s="27">
        <v>28388</v>
      </c>
      <c r="K190" s="27"/>
      <c r="L190" s="27"/>
      <c r="M190" s="27"/>
    </row>
    <row r="191" spans="1:13" s="7" customFormat="1" ht="15.75" customHeight="1" x14ac:dyDescent="0.2">
      <c r="A191" s="92"/>
      <c r="B191" s="92"/>
      <c r="C191" s="93">
        <f>SUM(C189:C190)</f>
        <v>327847</v>
      </c>
      <c r="D191" s="93">
        <f t="shared" ref="D191" si="491">SUM(D189:D190)</f>
        <v>2482</v>
      </c>
      <c r="E191" s="93">
        <f t="shared" ref="E191" si="492">SUM(E189:E190)</f>
        <v>2000</v>
      </c>
      <c r="F191" s="93">
        <f t="shared" ref="F191" si="493">SUM(F189:F190)</f>
        <v>482</v>
      </c>
      <c r="G191" s="93">
        <f t="shared" ref="G191" si="494">SUM(G189:G190)</f>
        <v>10050</v>
      </c>
      <c r="H191" s="93">
        <f t="shared" ref="H191" si="495">SUM(H189:H190)</f>
        <v>0</v>
      </c>
      <c r="I191" s="93">
        <f t="shared" ref="I191" si="496">SUM(I189:I190)</f>
        <v>0</v>
      </c>
      <c r="J191" s="93">
        <f t="shared" ref="J191" si="497">SUM(J189:J190)</f>
        <v>28388</v>
      </c>
      <c r="K191" s="93">
        <f t="shared" ref="K191" si="498">SUM(K189:K190)</f>
        <v>0</v>
      </c>
      <c r="L191" s="93">
        <f t="shared" ref="L191" si="499">SUM(L189:L190)</f>
        <v>286927</v>
      </c>
      <c r="M191" s="93">
        <f t="shared" ref="M191" si="500">SUM(M189:M190)</f>
        <v>0</v>
      </c>
    </row>
    <row r="192" spans="1:13" s="7" customFormat="1" ht="15.75" customHeight="1" x14ac:dyDescent="0.2">
      <c r="A192" s="25"/>
      <c r="B192" s="25" t="s">
        <v>223</v>
      </c>
      <c r="C192" s="27">
        <f t="shared" si="468"/>
        <v>0</v>
      </c>
      <c r="D192" s="27">
        <f t="shared" ref="D192:D193" si="501">SUM(E192:F192)</f>
        <v>0</v>
      </c>
      <c r="E192" s="30"/>
      <c r="F192" s="27"/>
      <c r="G192" s="27"/>
      <c r="H192" s="27"/>
      <c r="I192" s="27"/>
      <c r="J192" s="27"/>
      <c r="K192" s="27"/>
      <c r="L192" s="47"/>
      <c r="M192" s="29"/>
    </row>
    <row r="193" spans="1:13" s="7" customFormat="1" ht="15.75" customHeight="1" x14ac:dyDescent="0.2">
      <c r="A193" s="25"/>
      <c r="B193" s="25" t="s">
        <v>224</v>
      </c>
      <c r="C193" s="27">
        <f t="shared" si="468"/>
        <v>500000</v>
      </c>
      <c r="D193" s="27">
        <f t="shared" si="501"/>
        <v>0</v>
      </c>
      <c r="E193" s="30"/>
      <c r="F193" s="27"/>
      <c r="G193" s="27"/>
      <c r="H193" s="27"/>
      <c r="I193" s="27"/>
      <c r="J193" s="27">
        <v>500000</v>
      </c>
      <c r="K193" s="27"/>
      <c r="L193" s="47"/>
      <c r="M193" s="29"/>
    </row>
    <row r="194" spans="1:13" s="7" customFormat="1" ht="15.75" customHeight="1" x14ac:dyDescent="0.2">
      <c r="A194" s="25"/>
      <c r="B194" s="25"/>
      <c r="C194" s="27">
        <f>D194+G194+H194+I194+J194+K194+L194+M194</f>
        <v>156969</v>
      </c>
      <c r="D194" s="27">
        <f>SUM(E194,F194)</f>
        <v>0</v>
      </c>
      <c r="E194" s="28"/>
      <c r="F194" s="29"/>
      <c r="G194" s="29"/>
      <c r="H194" s="27"/>
      <c r="I194" s="27"/>
      <c r="J194" s="27">
        <v>156969</v>
      </c>
      <c r="K194" s="27"/>
      <c r="L194" s="27"/>
      <c r="M194" s="27"/>
    </row>
    <row r="195" spans="1:13" s="7" customFormat="1" ht="15.75" customHeight="1" x14ac:dyDescent="0.2">
      <c r="A195" s="92"/>
      <c r="B195" s="92"/>
      <c r="C195" s="93">
        <f>SUM(C193:C194)</f>
        <v>656969</v>
      </c>
      <c r="D195" s="93">
        <f t="shared" ref="D195:M195" si="502">SUM(D193:D194)</f>
        <v>0</v>
      </c>
      <c r="E195" s="93">
        <f t="shared" si="502"/>
        <v>0</v>
      </c>
      <c r="F195" s="93">
        <f t="shared" si="502"/>
        <v>0</v>
      </c>
      <c r="G195" s="93">
        <f t="shared" si="502"/>
        <v>0</v>
      </c>
      <c r="H195" s="93">
        <f t="shared" si="502"/>
        <v>0</v>
      </c>
      <c r="I195" s="93">
        <f t="shared" si="502"/>
        <v>0</v>
      </c>
      <c r="J195" s="93">
        <f t="shared" si="502"/>
        <v>656969</v>
      </c>
      <c r="K195" s="93">
        <f t="shared" si="502"/>
        <v>0</v>
      </c>
      <c r="L195" s="93">
        <f t="shared" si="502"/>
        <v>0</v>
      </c>
      <c r="M195" s="93">
        <f t="shared" si="502"/>
        <v>0</v>
      </c>
    </row>
    <row r="196" spans="1:13" s="7" customFormat="1" ht="15.75" customHeight="1" x14ac:dyDescent="0.2">
      <c r="A196" s="32" t="s">
        <v>105</v>
      </c>
      <c r="B196" s="32" t="s">
        <v>106</v>
      </c>
      <c r="C196" s="34">
        <f t="shared" ref="C196:M196" si="503">SUM(C197:C197)</f>
        <v>85282</v>
      </c>
      <c r="D196" s="34">
        <f t="shared" si="503"/>
        <v>0</v>
      </c>
      <c r="E196" s="34">
        <f t="shared" si="503"/>
        <v>0</v>
      </c>
      <c r="F196" s="34">
        <f t="shared" si="503"/>
        <v>0</v>
      </c>
      <c r="G196" s="34">
        <f t="shared" si="503"/>
        <v>0</v>
      </c>
      <c r="H196" s="34">
        <f t="shared" si="503"/>
        <v>80000</v>
      </c>
      <c r="I196" s="34">
        <f t="shared" si="503"/>
        <v>0</v>
      </c>
      <c r="J196" s="34">
        <f t="shared" si="503"/>
        <v>5282</v>
      </c>
      <c r="K196" s="34">
        <f t="shared" si="503"/>
        <v>0</v>
      </c>
      <c r="L196" s="34">
        <f t="shared" si="503"/>
        <v>0</v>
      </c>
      <c r="M196" s="34">
        <f t="shared" si="503"/>
        <v>0</v>
      </c>
    </row>
    <row r="197" spans="1:13" s="7" customFormat="1" ht="29.25" customHeight="1" x14ac:dyDescent="0.2">
      <c r="A197" s="25"/>
      <c r="B197" s="25" t="s">
        <v>143</v>
      </c>
      <c r="C197" s="27">
        <f>SUM(D197,G197,H197:M197)</f>
        <v>85282</v>
      </c>
      <c r="D197" s="27">
        <f>SUM(E197:F197)</f>
        <v>0</v>
      </c>
      <c r="E197" s="30"/>
      <c r="F197" s="27"/>
      <c r="G197" s="27"/>
      <c r="H197" s="29">
        <v>80000</v>
      </c>
      <c r="I197" s="27"/>
      <c r="J197" s="27">
        <v>5282</v>
      </c>
      <c r="K197" s="27"/>
      <c r="L197" s="46"/>
      <c r="M197" s="37"/>
    </row>
    <row r="198" spans="1:13" s="7" customFormat="1" ht="15.75" customHeight="1" x14ac:dyDescent="0.2">
      <c r="A198" s="25"/>
      <c r="B198" s="25"/>
      <c r="C198" s="27">
        <f>D198+G198+H198+I198+J198+K198+L198+M198</f>
        <v>0</v>
      </c>
      <c r="D198" s="27">
        <f>SUM(E198,F198)</f>
        <v>0</v>
      </c>
      <c r="E198" s="28"/>
      <c r="F198" s="29"/>
      <c r="G198" s="29"/>
      <c r="H198" s="27"/>
      <c r="I198" s="27"/>
      <c r="J198" s="27"/>
      <c r="K198" s="27"/>
      <c r="L198" s="27"/>
      <c r="M198" s="27"/>
    </row>
    <row r="199" spans="1:13" s="7" customFormat="1" ht="15.75" customHeight="1" x14ac:dyDescent="0.2">
      <c r="A199" s="94"/>
      <c r="B199" s="94"/>
      <c r="C199" s="95">
        <f>SUM(C197:C198)</f>
        <v>85282</v>
      </c>
      <c r="D199" s="95">
        <f t="shared" ref="D199" si="504">SUM(D197:D198)</f>
        <v>0</v>
      </c>
      <c r="E199" s="95">
        <f t="shared" ref="E199" si="505">SUM(E197:E198)</f>
        <v>0</v>
      </c>
      <c r="F199" s="95">
        <f t="shared" ref="F199" si="506">SUM(F197:F198)</f>
        <v>0</v>
      </c>
      <c r="G199" s="95">
        <f t="shared" ref="G199" si="507">SUM(G197:G198)</f>
        <v>0</v>
      </c>
      <c r="H199" s="95">
        <f t="shared" ref="H199" si="508">SUM(H197:H198)</f>
        <v>80000</v>
      </c>
      <c r="I199" s="95">
        <f t="shared" ref="I199" si="509">SUM(I197:I198)</f>
        <v>0</v>
      </c>
      <c r="J199" s="95">
        <f t="shared" ref="J199" si="510">SUM(J197:J198)</f>
        <v>5282</v>
      </c>
      <c r="K199" s="95">
        <f t="shared" ref="K199" si="511">SUM(K197:K198)</f>
        <v>0</v>
      </c>
      <c r="L199" s="95">
        <f t="shared" ref="L199" si="512">SUM(L197:L198)</f>
        <v>0</v>
      </c>
      <c r="M199" s="95">
        <f t="shared" ref="M199" si="513">SUM(M197:M198)</f>
        <v>0</v>
      </c>
    </row>
    <row r="200" spans="1:13" s="7" customFormat="1" ht="15.75" customHeight="1" x14ac:dyDescent="0.2">
      <c r="A200" s="32" t="s">
        <v>107</v>
      </c>
      <c r="B200" s="32" t="s">
        <v>108</v>
      </c>
      <c r="C200" s="34">
        <f>SUM(C203,C206,C209)</f>
        <v>275396</v>
      </c>
      <c r="D200" s="34">
        <f t="shared" ref="D200:M200" si="514">SUM(D203,D206,D209)</f>
        <v>0</v>
      </c>
      <c r="E200" s="34">
        <f t="shared" si="514"/>
        <v>0</v>
      </c>
      <c r="F200" s="34">
        <f t="shared" si="514"/>
        <v>0</v>
      </c>
      <c r="G200" s="34">
        <f t="shared" si="514"/>
        <v>275396</v>
      </c>
      <c r="H200" s="34">
        <f t="shared" si="514"/>
        <v>0</v>
      </c>
      <c r="I200" s="34">
        <f t="shared" si="514"/>
        <v>0</v>
      </c>
      <c r="J200" s="34">
        <f t="shared" si="514"/>
        <v>0</v>
      </c>
      <c r="K200" s="34">
        <f t="shared" si="514"/>
        <v>0</v>
      </c>
      <c r="L200" s="34">
        <f t="shared" si="514"/>
        <v>0</v>
      </c>
      <c r="M200" s="34">
        <f t="shared" si="514"/>
        <v>0</v>
      </c>
    </row>
    <row r="201" spans="1:13" s="7" customFormat="1" ht="15.75" customHeight="1" x14ac:dyDescent="0.2">
      <c r="A201" s="25"/>
      <c r="B201" s="25"/>
      <c r="C201" s="27">
        <f>D201+G201+H201+I201+J201+K201+L201+M201</f>
        <v>0</v>
      </c>
      <c r="D201" s="27">
        <f>SUM(E201,F201)</f>
        <v>0</v>
      </c>
      <c r="E201" s="28">
        <f>SUM(E204,E207,E210)</f>
        <v>0</v>
      </c>
      <c r="F201" s="28">
        <f t="shared" ref="F201:M201" si="515">SUM(F204,F207,F210)</f>
        <v>0</v>
      </c>
      <c r="G201" s="28">
        <f t="shared" si="515"/>
        <v>-24036</v>
      </c>
      <c r="H201" s="28">
        <f t="shared" si="515"/>
        <v>0</v>
      </c>
      <c r="I201" s="28">
        <f t="shared" si="515"/>
        <v>0</v>
      </c>
      <c r="J201" s="28">
        <f t="shared" si="515"/>
        <v>24036</v>
      </c>
      <c r="K201" s="28">
        <f t="shared" si="515"/>
        <v>0</v>
      </c>
      <c r="L201" s="28">
        <f t="shared" si="515"/>
        <v>0</v>
      </c>
      <c r="M201" s="28">
        <f t="shared" si="515"/>
        <v>0</v>
      </c>
    </row>
    <row r="202" spans="1:13" s="7" customFormat="1" ht="15.75" customHeight="1" x14ac:dyDescent="0.2">
      <c r="A202" s="92"/>
      <c r="B202" s="92"/>
      <c r="C202" s="95">
        <f>SUM(C200,C201)</f>
        <v>275396</v>
      </c>
      <c r="D202" s="95">
        <f t="shared" ref="D202:M202" si="516">SUM(D200,D201)</f>
        <v>0</v>
      </c>
      <c r="E202" s="95">
        <f t="shared" si="516"/>
        <v>0</v>
      </c>
      <c r="F202" s="95">
        <f t="shared" si="516"/>
        <v>0</v>
      </c>
      <c r="G202" s="95">
        <f t="shared" si="516"/>
        <v>251360</v>
      </c>
      <c r="H202" s="95">
        <f t="shared" si="516"/>
        <v>0</v>
      </c>
      <c r="I202" s="95">
        <f t="shared" si="516"/>
        <v>0</v>
      </c>
      <c r="J202" s="95">
        <f t="shared" si="516"/>
        <v>24036</v>
      </c>
      <c r="K202" s="95">
        <f t="shared" si="516"/>
        <v>0</v>
      </c>
      <c r="L202" s="95">
        <f t="shared" si="516"/>
        <v>0</v>
      </c>
      <c r="M202" s="95">
        <f t="shared" si="516"/>
        <v>0</v>
      </c>
    </row>
    <row r="203" spans="1:13" s="7" customFormat="1" ht="15.75" customHeight="1" x14ac:dyDescent="0.2">
      <c r="A203" s="25"/>
      <c r="B203" s="25" t="s">
        <v>144</v>
      </c>
      <c r="C203" s="27">
        <f>SUM(D203,G203,H203:M203)</f>
        <v>43324</v>
      </c>
      <c r="D203" s="27">
        <f>SUM(E203:F203)</f>
        <v>0</v>
      </c>
      <c r="E203" s="30"/>
      <c r="F203" s="27"/>
      <c r="G203" s="27">
        <v>43324</v>
      </c>
      <c r="H203" s="27"/>
      <c r="I203" s="27"/>
      <c r="J203" s="27"/>
      <c r="K203" s="46"/>
      <c r="L203" s="46"/>
      <c r="M203" s="37"/>
    </row>
    <row r="204" spans="1:13" s="7" customFormat="1" ht="15.75" customHeight="1" x14ac:dyDescent="0.2">
      <c r="A204" s="25"/>
      <c r="B204" s="25"/>
      <c r="C204" s="27">
        <f>D204+G204+H204+I204+J204+K204+L204+M204</f>
        <v>0</v>
      </c>
      <c r="D204" s="27">
        <f>SUM(E204,F204)</f>
        <v>0</v>
      </c>
      <c r="E204" s="28"/>
      <c r="F204" s="29"/>
      <c r="G204" s="29">
        <v>-24036</v>
      </c>
      <c r="H204" s="27"/>
      <c r="I204" s="27"/>
      <c r="J204" s="27">
        <v>24036</v>
      </c>
      <c r="K204" s="27"/>
      <c r="L204" s="27"/>
      <c r="M204" s="27"/>
    </row>
    <row r="205" spans="1:13" s="7" customFormat="1" ht="15.75" customHeight="1" x14ac:dyDescent="0.2">
      <c r="A205" s="94"/>
      <c r="B205" s="94"/>
      <c r="C205" s="95">
        <f>SUM(C203:C204)</f>
        <v>43324</v>
      </c>
      <c r="D205" s="95">
        <f t="shared" ref="D205" si="517">SUM(D203:D204)</f>
        <v>0</v>
      </c>
      <c r="E205" s="95">
        <f t="shared" ref="E205" si="518">SUM(E203:E204)</f>
        <v>0</v>
      </c>
      <c r="F205" s="95">
        <f t="shared" ref="F205" si="519">SUM(F203:F204)</f>
        <v>0</v>
      </c>
      <c r="G205" s="95">
        <f t="shared" ref="G205" si="520">SUM(G203:G204)</f>
        <v>19288</v>
      </c>
      <c r="H205" s="95">
        <f t="shared" ref="H205" si="521">SUM(H203:H204)</f>
        <v>0</v>
      </c>
      <c r="I205" s="95">
        <f t="shared" ref="I205" si="522">SUM(I203:I204)</f>
        <v>0</v>
      </c>
      <c r="J205" s="95">
        <f t="shared" ref="J205" si="523">SUM(J203:J204)</f>
        <v>24036</v>
      </c>
      <c r="K205" s="95">
        <f t="shared" ref="K205" si="524">SUM(K203:K204)</f>
        <v>0</v>
      </c>
      <c r="L205" s="95">
        <f t="shared" ref="L205" si="525">SUM(L203:L204)</f>
        <v>0</v>
      </c>
      <c r="M205" s="95">
        <f t="shared" ref="M205" si="526">SUM(M203:M204)</f>
        <v>0</v>
      </c>
    </row>
    <row r="206" spans="1:13" s="7" customFormat="1" ht="15.75" customHeight="1" x14ac:dyDescent="0.2">
      <c r="A206" s="25"/>
      <c r="B206" s="25" t="s">
        <v>145</v>
      </c>
      <c r="C206" s="27">
        <f>SUM(D206,G206,H206:M206)</f>
        <v>60672</v>
      </c>
      <c r="D206" s="27">
        <f>SUM(E206:F206)</f>
        <v>0</v>
      </c>
      <c r="E206" s="30"/>
      <c r="F206" s="27"/>
      <c r="G206" s="29">
        <v>60672</v>
      </c>
      <c r="H206" s="48"/>
      <c r="I206" s="27"/>
      <c r="J206" s="27"/>
      <c r="K206" s="46"/>
      <c r="L206" s="46"/>
      <c r="M206" s="37"/>
    </row>
    <row r="207" spans="1:13" s="7" customFormat="1" ht="15.75" customHeight="1" x14ac:dyDescent="0.2">
      <c r="A207" s="25"/>
      <c r="B207" s="25"/>
      <c r="C207" s="27">
        <f>D207+G207+H207+I207+J207+K207+L207+M207</f>
        <v>0</v>
      </c>
      <c r="D207" s="27">
        <f>SUM(E207,F207)</f>
        <v>0</v>
      </c>
      <c r="E207" s="28"/>
      <c r="F207" s="29"/>
      <c r="G207" s="29"/>
      <c r="H207" s="27"/>
      <c r="I207" s="27"/>
      <c r="J207" s="27"/>
      <c r="K207" s="27"/>
      <c r="L207" s="27"/>
      <c r="M207" s="27"/>
    </row>
    <row r="208" spans="1:13" s="7" customFormat="1" ht="15.75" customHeight="1" x14ac:dyDescent="0.2">
      <c r="A208" s="94"/>
      <c r="B208" s="94"/>
      <c r="C208" s="95">
        <f>SUM(C206:C207)</f>
        <v>60672</v>
      </c>
      <c r="D208" s="95">
        <f t="shared" ref="D208" si="527">SUM(D206:D207)</f>
        <v>0</v>
      </c>
      <c r="E208" s="95">
        <f t="shared" ref="E208" si="528">SUM(E206:E207)</f>
        <v>0</v>
      </c>
      <c r="F208" s="95">
        <f t="shared" ref="F208" si="529">SUM(F206:F207)</f>
        <v>0</v>
      </c>
      <c r="G208" s="95">
        <f t="shared" ref="G208" si="530">SUM(G206:G207)</f>
        <v>60672</v>
      </c>
      <c r="H208" s="95">
        <f t="shared" ref="H208" si="531">SUM(H206:H207)</f>
        <v>0</v>
      </c>
      <c r="I208" s="95">
        <f t="shared" ref="I208" si="532">SUM(I206:I207)</f>
        <v>0</v>
      </c>
      <c r="J208" s="95">
        <f t="shared" ref="J208" si="533">SUM(J206:J207)</f>
        <v>0</v>
      </c>
      <c r="K208" s="95">
        <f t="shared" ref="K208" si="534">SUM(K206:K207)</f>
        <v>0</v>
      </c>
      <c r="L208" s="95">
        <f t="shared" ref="L208" si="535">SUM(L206:L207)</f>
        <v>0</v>
      </c>
      <c r="M208" s="95">
        <f t="shared" ref="M208" si="536">SUM(M206:M207)</f>
        <v>0</v>
      </c>
    </row>
    <row r="209" spans="1:13" s="7" customFormat="1" ht="27" customHeight="1" x14ac:dyDescent="0.2">
      <c r="A209" s="25"/>
      <c r="B209" s="25" t="s">
        <v>146</v>
      </c>
      <c r="C209" s="27">
        <f>SUM(D209,G209,H209:M209)</f>
        <v>171400</v>
      </c>
      <c r="D209" s="27">
        <f>SUM(E209:F209)</f>
        <v>0</v>
      </c>
      <c r="E209" s="30"/>
      <c r="F209" s="27"/>
      <c r="G209" s="27">
        <v>171400</v>
      </c>
      <c r="H209" s="27"/>
      <c r="I209" s="27"/>
      <c r="J209" s="27"/>
      <c r="K209" s="46"/>
      <c r="L209" s="46"/>
      <c r="M209" s="37"/>
    </row>
    <row r="210" spans="1:13" s="7" customFormat="1" ht="15.75" customHeight="1" x14ac:dyDescent="0.2">
      <c r="A210" s="25"/>
      <c r="B210" s="25"/>
      <c r="C210" s="27">
        <f>D210+G210+H210+I210+J210+K210+L210+M210</f>
        <v>0</v>
      </c>
      <c r="D210" s="27">
        <f>SUM(E210,F210)</f>
        <v>0</v>
      </c>
      <c r="E210" s="28"/>
      <c r="F210" s="29"/>
      <c r="G210" s="29"/>
      <c r="H210" s="27"/>
      <c r="I210" s="27"/>
      <c r="J210" s="27"/>
      <c r="K210" s="27"/>
      <c r="L210" s="27"/>
      <c r="M210" s="27"/>
    </row>
    <row r="211" spans="1:13" s="7" customFormat="1" ht="15.75" customHeight="1" x14ac:dyDescent="0.2">
      <c r="A211" s="94"/>
      <c r="B211" s="94"/>
      <c r="C211" s="95">
        <f>SUM(C209:C210)</f>
        <v>171400</v>
      </c>
      <c r="D211" s="95">
        <f t="shared" ref="D211" si="537">SUM(D209:D210)</f>
        <v>0</v>
      </c>
      <c r="E211" s="95">
        <f t="shared" ref="E211" si="538">SUM(E209:E210)</f>
        <v>0</v>
      </c>
      <c r="F211" s="95">
        <f t="shared" ref="F211" si="539">SUM(F209:F210)</f>
        <v>0</v>
      </c>
      <c r="G211" s="95">
        <f t="shared" ref="G211" si="540">SUM(G209:G210)</f>
        <v>171400</v>
      </c>
      <c r="H211" s="95">
        <f t="shared" ref="H211" si="541">SUM(H209:H210)</f>
        <v>0</v>
      </c>
      <c r="I211" s="95">
        <f t="shared" ref="I211" si="542">SUM(I209:I210)</f>
        <v>0</v>
      </c>
      <c r="J211" s="95">
        <f t="shared" ref="J211" si="543">SUM(J209:J210)</f>
        <v>0</v>
      </c>
      <c r="K211" s="95">
        <f t="shared" ref="K211" si="544">SUM(K209:K210)</f>
        <v>0</v>
      </c>
      <c r="L211" s="95">
        <f t="shared" ref="L211" si="545">SUM(L209:L210)</f>
        <v>0</v>
      </c>
      <c r="M211" s="95">
        <f t="shared" ref="M211" si="546">SUM(M209:M210)</f>
        <v>0</v>
      </c>
    </row>
    <row r="212" spans="1:13" s="7" customFormat="1" ht="25.5" customHeight="1" x14ac:dyDescent="0.2">
      <c r="A212" s="32" t="s">
        <v>110</v>
      </c>
      <c r="B212" s="32" t="s">
        <v>111</v>
      </c>
      <c r="C212" s="34">
        <f>SUM(C215,C218,C221,C224,C227,C230,C233,C236,C239,C243,C242,C246,C249,C252,C255)</f>
        <v>1805166</v>
      </c>
      <c r="D212" s="34">
        <f t="shared" ref="D212:M212" si="547">SUM(D215,D218,D221,D224,D227,D230,D233,D236,D239,D243,D242,D246,D249,D252,D255)</f>
        <v>116588</v>
      </c>
      <c r="E212" s="34">
        <f t="shared" si="547"/>
        <v>93954</v>
      </c>
      <c r="F212" s="34">
        <f t="shared" si="547"/>
        <v>22634</v>
      </c>
      <c r="G212" s="34">
        <f t="shared" si="547"/>
        <v>669043</v>
      </c>
      <c r="H212" s="34">
        <f t="shared" si="547"/>
        <v>884765</v>
      </c>
      <c r="I212" s="34">
        <f t="shared" si="547"/>
        <v>0</v>
      </c>
      <c r="J212" s="34">
        <f t="shared" si="547"/>
        <v>134770</v>
      </c>
      <c r="K212" s="34">
        <f t="shared" si="547"/>
        <v>0</v>
      </c>
      <c r="L212" s="34">
        <f t="shared" si="547"/>
        <v>0</v>
      </c>
      <c r="M212" s="34">
        <f t="shared" si="547"/>
        <v>0</v>
      </c>
    </row>
    <row r="213" spans="1:13" s="7" customFormat="1" ht="15.75" customHeight="1" x14ac:dyDescent="0.2">
      <c r="A213" s="25"/>
      <c r="B213" s="25"/>
      <c r="C213" s="27">
        <f>D213+G213+H213+I213+J213+K213+L213+M213</f>
        <v>-171676</v>
      </c>
      <c r="D213" s="27">
        <f>SUM(E213,F213)</f>
        <v>933</v>
      </c>
      <c r="E213" s="28">
        <f>SUM(E216,E219,E222,E225,E228,E231,E234,E237,E240,E244,E247,E250,E253,E256)</f>
        <v>889</v>
      </c>
      <c r="F213" s="28">
        <f t="shared" ref="F213:M213" si="548">SUM(F216,F219,F222,F225,F228,F231,F234,F237,F240,F244,F247,F250,F253,F256)</f>
        <v>44</v>
      </c>
      <c r="G213" s="28">
        <f t="shared" si="548"/>
        <v>-217503</v>
      </c>
      <c r="H213" s="28">
        <f t="shared" si="548"/>
        <v>0</v>
      </c>
      <c r="I213" s="28">
        <f t="shared" si="548"/>
        <v>0</v>
      </c>
      <c r="J213" s="28">
        <f t="shared" si="548"/>
        <v>44894</v>
      </c>
      <c r="K213" s="28">
        <f t="shared" si="548"/>
        <v>0</v>
      </c>
      <c r="L213" s="28">
        <f t="shared" si="548"/>
        <v>0</v>
      </c>
      <c r="M213" s="28">
        <f t="shared" si="548"/>
        <v>0</v>
      </c>
    </row>
    <row r="214" spans="1:13" s="7" customFormat="1" ht="15.75" customHeight="1" x14ac:dyDescent="0.2">
      <c r="A214" s="92"/>
      <c r="B214" s="92"/>
      <c r="C214" s="95">
        <f>SUM(C212,C213)</f>
        <v>1633490</v>
      </c>
      <c r="D214" s="95">
        <f t="shared" ref="D214:M214" si="549">SUM(D212,D213)</f>
        <v>117521</v>
      </c>
      <c r="E214" s="95">
        <f t="shared" si="549"/>
        <v>94843</v>
      </c>
      <c r="F214" s="95">
        <f t="shared" si="549"/>
        <v>22678</v>
      </c>
      <c r="G214" s="95">
        <f t="shared" si="549"/>
        <v>451540</v>
      </c>
      <c r="H214" s="95">
        <f t="shared" si="549"/>
        <v>884765</v>
      </c>
      <c r="I214" s="95">
        <f t="shared" si="549"/>
        <v>0</v>
      </c>
      <c r="J214" s="95">
        <f t="shared" si="549"/>
        <v>179664</v>
      </c>
      <c r="K214" s="95">
        <f t="shared" si="549"/>
        <v>0</v>
      </c>
      <c r="L214" s="95">
        <f t="shared" si="549"/>
        <v>0</v>
      </c>
      <c r="M214" s="95">
        <f t="shared" si="549"/>
        <v>0</v>
      </c>
    </row>
    <row r="215" spans="1:13" s="7" customFormat="1" ht="15.75" customHeight="1" x14ac:dyDescent="0.2">
      <c r="A215" s="32"/>
      <c r="B215" s="25" t="s">
        <v>140</v>
      </c>
      <c r="C215" s="27">
        <f t="shared" ref="C215:C255" si="550">SUM(D215,G215,H215:M215)</f>
        <v>98000</v>
      </c>
      <c r="D215" s="27">
        <f t="shared" ref="D215:D255" si="551">SUM(E215:F215)</f>
        <v>0</v>
      </c>
      <c r="E215" s="36"/>
      <c r="F215" s="34"/>
      <c r="G215" s="27">
        <v>78000</v>
      </c>
      <c r="H215" s="34"/>
      <c r="I215" s="34"/>
      <c r="J215" s="27">
        <v>20000</v>
      </c>
      <c r="K215" s="34"/>
      <c r="L215" s="34"/>
      <c r="M215" s="34"/>
    </row>
    <row r="216" spans="1:13" s="7" customFormat="1" ht="15.75" customHeight="1" x14ac:dyDescent="0.2">
      <c r="A216" s="25"/>
      <c r="B216" s="25"/>
      <c r="C216" s="27">
        <f>D216+G216+H216+I216+J216+K216+L216+M216</f>
        <v>0</v>
      </c>
      <c r="D216" s="27">
        <f>SUM(E216,F216)</f>
        <v>933</v>
      </c>
      <c r="E216" s="28">
        <v>889</v>
      </c>
      <c r="F216" s="29">
        <v>44</v>
      </c>
      <c r="G216" s="29">
        <v>-3574</v>
      </c>
      <c r="H216" s="27"/>
      <c r="I216" s="27"/>
      <c r="J216" s="27">
        <v>2641</v>
      </c>
      <c r="K216" s="27"/>
      <c r="L216" s="27"/>
      <c r="M216" s="27"/>
    </row>
    <row r="217" spans="1:13" s="7" customFormat="1" ht="15.75" customHeight="1" x14ac:dyDescent="0.2">
      <c r="A217" s="94"/>
      <c r="B217" s="94"/>
      <c r="C217" s="95">
        <f>SUM(C215:C216)</f>
        <v>98000</v>
      </c>
      <c r="D217" s="95">
        <f t="shared" ref="D217" si="552">SUM(D215:D216)</f>
        <v>933</v>
      </c>
      <c r="E217" s="95">
        <f t="shared" ref="E217" si="553">SUM(E215:E216)</f>
        <v>889</v>
      </c>
      <c r="F217" s="95">
        <f t="shared" ref="F217" si="554">SUM(F215:F216)</f>
        <v>44</v>
      </c>
      <c r="G217" s="95">
        <f t="shared" ref="G217" si="555">SUM(G215:G216)</f>
        <v>74426</v>
      </c>
      <c r="H217" s="95">
        <f t="shared" ref="H217" si="556">SUM(H215:H216)</f>
        <v>0</v>
      </c>
      <c r="I217" s="95">
        <f t="shared" ref="I217" si="557">SUM(I215:I216)</f>
        <v>0</v>
      </c>
      <c r="J217" s="95">
        <f t="shared" ref="J217" si="558">SUM(J215:J216)</f>
        <v>22641</v>
      </c>
      <c r="K217" s="95">
        <f t="shared" ref="K217" si="559">SUM(K215:K216)</f>
        <v>0</v>
      </c>
      <c r="L217" s="95">
        <f t="shared" ref="L217" si="560">SUM(L215:L216)</f>
        <v>0</v>
      </c>
      <c r="M217" s="95">
        <f t="shared" ref="M217" si="561">SUM(M215:M216)</f>
        <v>0</v>
      </c>
    </row>
    <row r="218" spans="1:13" s="7" customFormat="1" ht="15.75" customHeight="1" x14ac:dyDescent="0.2">
      <c r="A218" s="27"/>
      <c r="B218" s="27" t="s">
        <v>147</v>
      </c>
      <c r="C218" s="27">
        <f t="shared" si="550"/>
        <v>15867</v>
      </c>
      <c r="D218" s="27">
        <f t="shared" si="551"/>
        <v>0</v>
      </c>
      <c r="E218" s="30"/>
      <c r="F218" s="27"/>
      <c r="G218" s="27">
        <v>15867</v>
      </c>
      <c r="H218" s="27"/>
      <c r="I218" s="27"/>
      <c r="J218" s="27"/>
      <c r="K218" s="27"/>
      <c r="L218" s="27"/>
      <c r="M218" s="27"/>
    </row>
    <row r="219" spans="1:13" s="7" customFormat="1" ht="15.75" customHeight="1" x14ac:dyDescent="0.2">
      <c r="A219" s="25"/>
      <c r="B219" s="25"/>
      <c r="C219" s="27">
        <f>D219+G219+H219+I219+J219+K219+L219+M219</f>
        <v>0</v>
      </c>
      <c r="D219" s="27">
        <f>SUM(E219,F219)</f>
        <v>0</v>
      </c>
      <c r="E219" s="28"/>
      <c r="F219" s="29"/>
      <c r="G219" s="29"/>
      <c r="H219" s="27"/>
      <c r="I219" s="27"/>
      <c r="J219" s="27"/>
      <c r="K219" s="27"/>
      <c r="L219" s="27"/>
      <c r="M219" s="27"/>
    </row>
    <row r="220" spans="1:13" s="7" customFormat="1" ht="15.75" customHeight="1" x14ac:dyDescent="0.2">
      <c r="A220" s="94"/>
      <c r="B220" s="94"/>
      <c r="C220" s="95">
        <f>SUM(C218:C219)</f>
        <v>15867</v>
      </c>
      <c r="D220" s="95">
        <f t="shared" ref="D220" si="562">SUM(D218:D219)</f>
        <v>0</v>
      </c>
      <c r="E220" s="95">
        <f t="shared" ref="E220" si="563">SUM(E218:E219)</f>
        <v>0</v>
      </c>
      <c r="F220" s="95">
        <f t="shared" ref="F220" si="564">SUM(F218:F219)</f>
        <v>0</v>
      </c>
      <c r="G220" s="95">
        <f t="shared" ref="G220" si="565">SUM(G218:G219)</f>
        <v>15867</v>
      </c>
      <c r="H220" s="95">
        <f t="shared" ref="H220" si="566">SUM(H218:H219)</f>
        <v>0</v>
      </c>
      <c r="I220" s="95">
        <f t="shared" ref="I220" si="567">SUM(I218:I219)</f>
        <v>0</v>
      </c>
      <c r="J220" s="95">
        <f t="shared" ref="J220" si="568">SUM(J218:J219)</f>
        <v>0</v>
      </c>
      <c r="K220" s="95">
        <f t="shared" ref="K220" si="569">SUM(K218:K219)</f>
        <v>0</v>
      </c>
      <c r="L220" s="95">
        <f t="shared" ref="L220" si="570">SUM(L218:L219)</f>
        <v>0</v>
      </c>
      <c r="M220" s="95">
        <f t="shared" ref="M220" si="571">SUM(M218:M219)</f>
        <v>0</v>
      </c>
    </row>
    <row r="221" spans="1:13" s="7" customFormat="1" ht="15.75" customHeight="1" x14ac:dyDescent="0.2">
      <c r="A221" s="27"/>
      <c r="B221" s="25" t="s">
        <v>141</v>
      </c>
      <c r="C221" s="27">
        <f>SUM(D221,G221,H221:M221)</f>
        <v>21500</v>
      </c>
      <c r="D221" s="27">
        <f>SUM(E221:F221)</f>
        <v>0</v>
      </c>
      <c r="E221" s="30"/>
      <c r="F221" s="27"/>
      <c r="G221" s="27"/>
      <c r="H221" s="27">
        <v>21500</v>
      </c>
      <c r="I221" s="27"/>
      <c r="J221" s="27"/>
      <c r="K221" s="27"/>
      <c r="L221" s="27"/>
      <c r="M221" s="27"/>
    </row>
    <row r="222" spans="1:13" s="7" customFormat="1" ht="15.75" customHeight="1" x14ac:dyDescent="0.2">
      <c r="A222" s="25"/>
      <c r="B222" s="25"/>
      <c r="C222" s="27">
        <f>D222+G222+H222+I222+J222+K222+L222+M222</f>
        <v>0</v>
      </c>
      <c r="D222" s="27">
        <f>SUM(E222,F222)</f>
        <v>0</v>
      </c>
      <c r="E222" s="28"/>
      <c r="F222" s="29"/>
      <c r="G222" s="29"/>
      <c r="H222" s="27"/>
      <c r="I222" s="27"/>
      <c r="J222" s="27"/>
      <c r="K222" s="27"/>
      <c r="L222" s="27"/>
      <c r="M222" s="27"/>
    </row>
    <row r="223" spans="1:13" s="7" customFormat="1" ht="15.75" customHeight="1" x14ac:dyDescent="0.2">
      <c r="A223" s="94"/>
      <c r="B223" s="94"/>
      <c r="C223" s="95">
        <f>SUM(C221:C222)</f>
        <v>21500</v>
      </c>
      <c r="D223" s="95">
        <f t="shared" ref="D223" si="572">SUM(D221:D222)</f>
        <v>0</v>
      </c>
      <c r="E223" s="95">
        <f t="shared" ref="E223" si="573">SUM(E221:E222)</f>
        <v>0</v>
      </c>
      <c r="F223" s="95">
        <f t="shared" ref="F223" si="574">SUM(F221:F222)</f>
        <v>0</v>
      </c>
      <c r="G223" s="95">
        <f t="shared" ref="G223" si="575">SUM(G221:G222)</f>
        <v>0</v>
      </c>
      <c r="H223" s="95">
        <f t="shared" ref="H223" si="576">SUM(H221:H222)</f>
        <v>21500</v>
      </c>
      <c r="I223" s="95">
        <f t="shared" ref="I223" si="577">SUM(I221:I222)</f>
        <v>0</v>
      </c>
      <c r="J223" s="95">
        <f t="shared" ref="J223" si="578">SUM(J221:J222)</f>
        <v>0</v>
      </c>
      <c r="K223" s="95">
        <f t="shared" ref="K223" si="579">SUM(K221:K222)</f>
        <v>0</v>
      </c>
      <c r="L223" s="95">
        <f t="shared" ref="L223" si="580">SUM(L221:L222)</f>
        <v>0</v>
      </c>
      <c r="M223" s="95">
        <f t="shared" ref="M223" si="581">SUM(M221:M222)</f>
        <v>0</v>
      </c>
    </row>
    <row r="224" spans="1:13" s="7" customFormat="1" ht="15.75" customHeight="1" x14ac:dyDescent="0.2">
      <c r="A224" s="27"/>
      <c r="B224" s="27" t="s">
        <v>167</v>
      </c>
      <c r="C224" s="27">
        <f>SUM(D224,G224,H224:M224)</f>
        <v>116588</v>
      </c>
      <c r="D224" s="27">
        <f>SUM(E224:F224)</f>
        <v>116588</v>
      </c>
      <c r="E224" s="28">
        <v>93954</v>
      </c>
      <c r="F224" s="29">
        <v>22634</v>
      </c>
      <c r="G224" s="27"/>
      <c r="H224" s="27"/>
      <c r="I224" s="27"/>
      <c r="J224" s="27"/>
      <c r="K224" s="27"/>
      <c r="L224" s="27"/>
      <c r="M224" s="27"/>
    </row>
    <row r="225" spans="1:13" s="7" customFormat="1" ht="15.75" customHeight="1" x14ac:dyDescent="0.2">
      <c r="A225" s="25"/>
      <c r="B225" s="25"/>
      <c r="C225" s="27">
        <f>D225+G225+H225+I225+J225+K225+L225+M225</f>
        <v>0</v>
      </c>
      <c r="D225" s="27">
        <f>SUM(E225,F225)</f>
        <v>0</v>
      </c>
      <c r="E225" s="28"/>
      <c r="F225" s="29"/>
      <c r="G225" s="29"/>
      <c r="H225" s="27"/>
      <c r="I225" s="27"/>
      <c r="J225" s="27"/>
      <c r="K225" s="27"/>
      <c r="L225" s="27"/>
      <c r="M225" s="27"/>
    </row>
    <row r="226" spans="1:13" s="7" customFormat="1" ht="15.75" customHeight="1" x14ac:dyDescent="0.2">
      <c r="A226" s="94"/>
      <c r="B226" s="94"/>
      <c r="C226" s="95">
        <f>SUM(C224:C225)</f>
        <v>116588</v>
      </c>
      <c r="D226" s="95">
        <f t="shared" ref="D226" si="582">SUM(D224:D225)</f>
        <v>116588</v>
      </c>
      <c r="E226" s="95">
        <f t="shared" ref="E226" si="583">SUM(E224:E225)</f>
        <v>93954</v>
      </c>
      <c r="F226" s="95">
        <f t="shared" ref="F226" si="584">SUM(F224:F225)</f>
        <v>22634</v>
      </c>
      <c r="G226" s="95">
        <f t="shared" ref="G226" si="585">SUM(G224:G225)</f>
        <v>0</v>
      </c>
      <c r="H226" s="95">
        <f t="shared" ref="H226" si="586">SUM(H224:H225)</f>
        <v>0</v>
      </c>
      <c r="I226" s="95">
        <f t="shared" ref="I226" si="587">SUM(I224:I225)</f>
        <v>0</v>
      </c>
      <c r="J226" s="95">
        <f t="shared" ref="J226" si="588">SUM(J224:J225)</f>
        <v>0</v>
      </c>
      <c r="K226" s="95">
        <f t="shared" ref="K226" si="589">SUM(K224:K225)</f>
        <v>0</v>
      </c>
      <c r="L226" s="95">
        <f t="shared" ref="L226" si="590">SUM(L224:L225)</f>
        <v>0</v>
      </c>
      <c r="M226" s="95">
        <f t="shared" ref="M226" si="591">SUM(M224:M225)</f>
        <v>0</v>
      </c>
    </row>
    <row r="227" spans="1:13" s="7" customFormat="1" ht="15.75" customHeight="1" x14ac:dyDescent="0.2">
      <c r="A227" s="27"/>
      <c r="B227" s="27" t="s">
        <v>148</v>
      </c>
      <c r="C227" s="27">
        <f t="shared" si="550"/>
        <v>274546</v>
      </c>
      <c r="D227" s="27">
        <f t="shared" si="551"/>
        <v>0</v>
      </c>
      <c r="E227" s="30"/>
      <c r="F227" s="27"/>
      <c r="G227" s="29">
        <v>159776</v>
      </c>
      <c r="H227" s="27"/>
      <c r="I227" s="27"/>
      <c r="J227" s="27">
        <v>114770</v>
      </c>
      <c r="K227" s="27"/>
      <c r="L227" s="27"/>
      <c r="M227" s="27"/>
    </row>
    <row r="228" spans="1:13" s="7" customFormat="1" ht="15.75" customHeight="1" x14ac:dyDescent="0.2">
      <c r="A228" s="25"/>
      <c r="B228" s="25"/>
      <c r="C228" s="27">
        <f>D228+G228+H228+I228+J228+K228+L228+M228</f>
        <v>69493</v>
      </c>
      <c r="D228" s="27">
        <f>SUM(E228,F228)</f>
        <v>0</v>
      </c>
      <c r="E228" s="28"/>
      <c r="F228" s="29"/>
      <c r="G228" s="29">
        <v>55090</v>
      </c>
      <c r="H228" s="27"/>
      <c r="I228" s="27"/>
      <c r="J228" s="27">
        <v>14403</v>
      </c>
      <c r="K228" s="27"/>
      <c r="L228" s="27"/>
      <c r="M228" s="27"/>
    </row>
    <row r="229" spans="1:13" s="7" customFormat="1" ht="15.75" customHeight="1" x14ac:dyDescent="0.2">
      <c r="A229" s="94"/>
      <c r="B229" s="94"/>
      <c r="C229" s="95">
        <f>SUM(C227:C228)</f>
        <v>344039</v>
      </c>
      <c r="D229" s="95">
        <f t="shared" ref="D229" si="592">SUM(D227:D228)</f>
        <v>0</v>
      </c>
      <c r="E229" s="95">
        <f t="shared" ref="E229" si="593">SUM(E227:E228)</f>
        <v>0</v>
      </c>
      <c r="F229" s="95">
        <f t="shared" ref="F229" si="594">SUM(F227:F228)</f>
        <v>0</v>
      </c>
      <c r="G229" s="95">
        <f t="shared" ref="G229" si="595">SUM(G227:G228)</f>
        <v>214866</v>
      </c>
      <c r="H229" s="95">
        <f t="shared" ref="H229" si="596">SUM(H227:H228)</f>
        <v>0</v>
      </c>
      <c r="I229" s="95">
        <f t="shared" ref="I229" si="597">SUM(I227:I228)</f>
        <v>0</v>
      </c>
      <c r="J229" s="95">
        <f t="shared" ref="J229" si="598">SUM(J227:J228)</f>
        <v>129173</v>
      </c>
      <c r="K229" s="95">
        <f t="shared" ref="K229" si="599">SUM(K227:K228)</f>
        <v>0</v>
      </c>
      <c r="L229" s="95">
        <f t="shared" ref="L229" si="600">SUM(L227:L228)</f>
        <v>0</v>
      </c>
      <c r="M229" s="95">
        <f t="shared" ref="M229" si="601">SUM(M227:M228)</f>
        <v>0</v>
      </c>
    </row>
    <row r="230" spans="1:13" s="7" customFormat="1" ht="15.75" customHeight="1" x14ac:dyDescent="0.2">
      <c r="A230" s="27"/>
      <c r="B230" s="27" t="s">
        <v>151</v>
      </c>
      <c r="C230" s="27">
        <f t="shared" si="550"/>
        <v>12781</v>
      </c>
      <c r="D230" s="27">
        <f>SUM(E230:F230)</f>
        <v>0</v>
      </c>
      <c r="E230" s="30"/>
      <c r="F230" s="27"/>
      <c r="G230" s="27"/>
      <c r="H230" s="27">
        <v>12781</v>
      </c>
      <c r="I230" s="27"/>
      <c r="J230" s="27"/>
      <c r="K230" s="27"/>
      <c r="L230" s="27"/>
      <c r="M230" s="27"/>
    </row>
    <row r="231" spans="1:13" s="7" customFormat="1" ht="15.75" customHeight="1" x14ac:dyDescent="0.2">
      <c r="A231" s="25"/>
      <c r="B231" s="25"/>
      <c r="C231" s="27">
        <f>D231+G231+H231+I231+J231+K231+L231+M231</f>
        <v>0</v>
      </c>
      <c r="D231" s="27">
        <f>SUM(E231,F231)</f>
        <v>0</v>
      </c>
      <c r="E231" s="28"/>
      <c r="F231" s="29"/>
      <c r="G231" s="29"/>
      <c r="H231" s="27"/>
      <c r="I231" s="27"/>
      <c r="J231" s="27"/>
      <c r="K231" s="27"/>
      <c r="L231" s="27"/>
      <c r="M231" s="27"/>
    </row>
    <row r="232" spans="1:13" s="7" customFormat="1" ht="15.75" customHeight="1" x14ac:dyDescent="0.2">
      <c r="A232" s="94"/>
      <c r="B232" s="94"/>
      <c r="C232" s="95">
        <f>SUM(C230:C231)</f>
        <v>12781</v>
      </c>
      <c r="D232" s="95">
        <f t="shared" ref="D232" si="602">SUM(D230:D231)</f>
        <v>0</v>
      </c>
      <c r="E232" s="95">
        <f t="shared" ref="E232" si="603">SUM(E230:E231)</f>
        <v>0</v>
      </c>
      <c r="F232" s="95">
        <f t="shared" ref="F232" si="604">SUM(F230:F231)</f>
        <v>0</v>
      </c>
      <c r="G232" s="95">
        <f t="shared" ref="G232" si="605">SUM(G230:G231)</f>
        <v>0</v>
      </c>
      <c r="H232" s="95">
        <f t="shared" ref="H232" si="606">SUM(H230:H231)</f>
        <v>12781</v>
      </c>
      <c r="I232" s="95">
        <f t="shared" ref="I232" si="607">SUM(I230:I231)</f>
        <v>0</v>
      </c>
      <c r="J232" s="95">
        <f t="shared" ref="J232" si="608">SUM(J230:J231)</f>
        <v>0</v>
      </c>
      <c r="K232" s="95">
        <f t="shared" ref="K232" si="609">SUM(K230:K231)</f>
        <v>0</v>
      </c>
      <c r="L232" s="95">
        <f t="shared" ref="L232" si="610">SUM(L230:L231)</f>
        <v>0</v>
      </c>
      <c r="M232" s="95">
        <f t="shared" ref="M232" si="611">SUM(M230:M231)</f>
        <v>0</v>
      </c>
    </row>
    <row r="233" spans="1:13" s="7" customFormat="1" ht="15.75" customHeight="1" x14ac:dyDescent="0.2">
      <c r="A233" s="27"/>
      <c r="B233" s="25" t="s">
        <v>166</v>
      </c>
      <c r="C233" s="27">
        <f t="shared" si="550"/>
        <v>17305</v>
      </c>
      <c r="D233" s="27">
        <f>SUM(E233:F233)</f>
        <v>0</v>
      </c>
      <c r="E233" s="30"/>
      <c r="F233" s="27"/>
      <c r="G233" s="29"/>
      <c r="H233" s="27">
        <v>17305</v>
      </c>
      <c r="I233" s="27"/>
      <c r="J233" s="27"/>
      <c r="K233" s="27"/>
      <c r="L233" s="27"/>
      <c r="M233" s="27"/>
    </row>
    <row r="234" spans="1:13" s="7" customFormat="1" ht="15.75" customHeight="1" x14ac:dyDescent="0.2">
      <c r="A234" s="25"/>
      <c r="B234" s="25"/>
      <c r="C234" s="27">
        <f>D234+G234+H234+I234+J234+K234+L234+M234</f>
        <v>0</v>
      </c>
      <c r="D234" s="27">
        <f>SUM(E234,F234)</f>
        <v>0</v>
      </c>
      <c r="E234" s="28"/>
      <c r="F234" s="29"/>
      <c r="G234" s="29"/>
      <c r="H234" s="27"/>
      <c r="I234" s="27"/>
      <c r="J234" s="27"/>
      <c r="K234" s="27"/>
      <c r="L234" s="27"/>
      <c r="M234" s="27"/>
    </row>
    <row r="235" spans="1:13" s="7" customFormat="1" ht="15.75" customHeight="1" x14ac:dyDescent="0.2">
      <c r="A235" s="94"/>
      <c r="B235" s="94"/>
      <c r="C235" s="95">
        <f>SUM(C233:C234)</f>
        <v>17305</v>
      </c>
      <c r="D235" s="95">
        <f t="shared" ref="D235" si="612">SUM(D233:D234)</f>
        <v>0</v>
      </c>
      <c r="E235" s="95">
        <f t="shared" ref="E235" si="613">SUM(E233:E234)</f>
        <v>0</v>
      </c>
      <c r="F235" s="95">
        <f t="shared" ref="F235" si="614">SUM(F233:F234)</f>
        <v>0</v>
      </c>
      <c r="G235" s="95">
        <f t="shared" ref="G235" si="615">SUM(G233:G234)</f>
        <v>0</v>
      </c>
      <c r="H235" s="95">
        <f t="shared" ref="H235" si="616">SUM(H233:H234)</f>
        <v>17305</v>
      </c>
      <c r="I235" s="95">
        <f t="shared" ref="I235" si="617">SUM(I233:I234)</f>
        <v>0</v>
      </c>
      <c r="J235" s="95">
        <f t="shared" ref="J235" si="618">SUM(J233:J234)</f>
        <v>0</v>
      </c>
      <c r="K235" s="95">
        <f t="shared" ref="K235" si="619">SUM(K233:K234)</f>
        <v>0</v>
      </c>
      <c r="L235" s="95">
        <f t="shared" ref="L235" si="620">SUM(L233:L234)</f>
        <v>0</v>
      </c>
      <c r="M235" s="95">
        <f t="shared" ref="M235" si="621">SUM(M233:M234)</f>
        <v>0</v>
      </c>
    </row>
    <row r="236" spans="1:13" s="7" customFormat="1" ht="15.75" customHeight="1" x14ac:dyDescent="0.2">
      <c r="A236" s="27"/>
      <c r="B236" s="27" t="s">
        <v>152</v>
      </c>
      <c r="C236" s="27">
        <f t="shared" si="550"/>
        <v>220694</v>
      </c>
      <c r="D236" s="27">
        <f>SUM(E236:F236)</f>
        <v>0</v>
      </c>
      <c r="E236" s="30"/>
      <c r="F236" s="27"/>
      <c r="G236" s="27"/>
      <c r="H236" s="29">
        <v>220694</v>
      </c>
      <c r="I236" s="27"/>
      <c r="J236" s="27"/>
      <c r="K236" s="27"/>
      <c r="L236" s="27"/>
      <c r="M236" s="27"/>
    </row>
    <row r="237" spans="1:13" s="7" customFormat="1" ht="15.75" customHeight="1" x14ac:dyDescent="0.2">
      <c r="A237" s="25"/>
      <c r="B237" s="25"/>
      <c r="C237" s="27">
        <f>D237+G237+H237+I237+J237+K237+L237+M237</f>
        <v>0</v>
      </c>
      <c r="D237" s="27">
        <f>SUM(E237,F237)</f>
        <v>0</v>
      </c>
      <c r="E237" s="28"/>
      <c r="F237" s="29"/>
      <c r="G237" s="29"/>
      <c r="H237" s="27"/>
      <c r="I237" s="27"/>
      <c r="J237" s="27"/>
      <c r="K237" s="27"/>
      <c r="L237" s="27"/>
      <c r="M237" s="27"/>
    </row>
    <row r="238" spans="1:13" s="7" customFormat="1" ht="15.75" customHeight="1" x14ac:dyDescent="0.2">
      <c r="A238" s="94"/>
      <c r="B238" s="94"/>
      <c r="C238" s="95">
        <f>SUM(C236:C237)</f>
        <v>220694</v>
      </c>
      <c r="D238" s="95">
        <f t="shared" ref="D238" si="622">SUM(D236:D237)</f>
        <v>0</v>
      </c>
      <c r="E238" s="95">
        <f t="shared" ref="E238" si="623">SUM(E236:E237)</f>
        <v>0</v>
      </c>
      <c r="F238" s="95">
        <f t="shared" ref="F238" si="624">SUM(F236:F237)</f>
        <v>0</v>
      </c>
      <c r="G238" s="95">
        <f t="shared" ref="G238" si="625">SUM(G236:G237)</f>
        <v>0</v>
      </c>
      <c r="H238" s="95">
        <f t="shared" ref="H238" si="626">SUM(H236:H237)</f>
        <v>220694</v>
      </c>
      <c r="I238" s="95">
        <f t="shared" ref="I238" si="627">SUM(I236:I237)</f>
        <v>0</v>
      </c>
      <c r="J238" s="95">
        <f t="shared" ref="J238" si="628">SUM(J236:J237)</f>
        <v>0</v>
      </c>
      <c r="K238" s="95">
        <f t="shared" ref="K238" si="629">SUM(K236:K237)</f>
        <v>0</v>
      </c>
      <c r="L238" s="95">
        <f t="shared" ref="L238" si="630">SUM(L236:L237)</f>
        <v>0</v>
      </c>
      <c r="M238" s="95">
        <f t="shared" ref="M238" si="631">SUM(M236:M237)</f>
        <v>0</v>
      </c>
    </row>
    <row r="239" spans="1:13" s="7" customFormat="1" ht="15.75" customHeight="1" x14ac:dyDescent="0.2">
      <c r="A239" s="27"/>
      <c r="B239" s="49" t="s">
        <v>149</v>
      </c>
      <c r="C239" s="27">
        <f t="shared" si="550"/>
        <v>419646</v>
      </c>
      <c r="D239" s="27">
        <f t="shared" si="551"/>
        <v>0</v>
      </c>
      <c r="E239" s="30"/>
      <c r="F239" s="27"/>
      <c r="G239" s="27"/>
      <c r="H239" s="27">
        <v>419646</v>
      </c>
      <c r="I239" s="27"/>
      <c r="J239" s="27"/>
      <c r="K239" s="27"/>
      <c r="L239" s="27"/>
      <c r="M239" s="27"/>
    </row>
    <row r="240" spans="1:13" s="7" customFormat="1" ht="15.75" customHeight="1" x14ac:dyDescent="0.2">
      <c r="A240" s="25"/>
      <c r="B240" s="25"/>
      <c r="C240" s="27">
        <f>D240+G240+H240+I240+J240+K240+L240+M240</f>
        <v>0</v>
      </c>
      <c r="D240" s="27">
        <f>SUM(E240,F240)</f>
        <v>0</v>
      </c>
      <c r="E240" s="28"/>
      <c r="F240" s="29"/>
      <c r="G240" s="29"/>
      <c r="H240" s="27"/>
      <c r="I240" s="27"/>
      <c r="J240" s="27"/>
      <c r="K240" s="27"/>
      <c r="L240" s="27"/>
      <c r="M240" s="27"/>
    </row>
    <row r="241" spans="1:13" s="7" customFormat="1" ht="15.75" customHeight="1" x14ac:dyDescent="0.2">
      <c r="A241" s="94"/>
      <c r="B241" s="94"/>
      <c r="C241" s="95">
        <f>SUM(C239:C240)</f>
        <v>419646</v>
      </c>
      <c r="D241" s="95">
        <f t="shared" ref="D241" si="632">SUM(D239:D240)</f>
        <v>0</v>
      </c>
      <c r="E241" s="95">
        <f t="shared" ref="E241" si="633">SUM(E239:E240)</f>
        <v>0</v>
      </c>
      <c r="F241" s="95">
        <f t="shared" ref="F241" si="634">SUM(F239:F240)</f>
        <v>0</v>
      </c>
      <c r="G241" s="95">
        <f t="shared" ref="G241" si="635">SUM(G239:G240)</f>
        <v>0</v>
      </c>
      <c r="H241" s="95">
        <f t="shared" ref="H241" si="636">SUM(H239:H240)</f>
        <v>419646</v>
      </c>
      <c r="I241" s="95">
        <f t="shared" ref="I241" si="637">SUM(I239:I240)</f>
        <v>0</v>
      </c>
      <c r="J241" s="95">
        <f t="shared" ref="J241" si="638">SUM(J239:J240)</f>
        <v>0</v>
      </c>
      <c r="K241" s="95">
        <f t="shared" ref="K241" si="639">SUM(K239:K240)</f>
        <v>0</v>
      </c>
      <c r="L241" s="95">
        <f t="shared" ref="L241" si="640">SUM(L239:L240)</f>
        <v>0</v>
      </c>
      <c r="M241" s="95">
        <f t="shared" ref="M241" si="641">SUM(M239:M240)</f>
        <v>0</v>
      </c>
    </row>
    <row r="242" spans="1:13" s="7" customFormat="1" ht="15.75" customHeight="1" x14ac:dyDescent="0.2">
      <c r="A242" s="27"/>
      <c r="B242" s="50" t="s">
        <v>201</v>
      </c>
      <c r="C242" s="29">
        <f t="shared" si="550"/>
        <v>0</v>
      </c>
      <c r="D242" s="27">
        <f t="shared" si="551"/>
        <v>0</v>
      </c>
      <c r="E242" s="30"/>
      <c r="F242" s="27"/>
      <c r="G242" s="29"/>
      <c r="H242" s="27"/>
      <c r="I242" s="27"/>
      <c r="J242" s="27"/>
      <c r="K242" s="27"/>
      <c r="L242" s="27"/>
      <c r="M242" s="27"/>
    </row>
    <row r="243" spans="1:13" s="7" customFormat="1" ht="15.75" customHeight="1" x14ac:dyDescent="0.2">
      <c r="A243" s="27"/>
      <c r="B243" s="51" t="s">
        <v>142</v>
      </c>
      <c r="C243" s="29">
        <f t="shared" si="550"/>
        <v>20252</v>
      </c>
      <c r="D243" s="27">
        <f t="shared" si="551"/>
        <v>0</v>
      </c>
      <c r="E243" s="28"/>
      <c r="F243" s="29"/>
      <c r="G243" s="29"/>
      <c r="H243" s="29">
        <v>20252</v>
      </c>
      <c r="I243" s="27"/>
      <c r="J243" s="27"/>
      <c r="K243" s="27"/>
      <c r="L243" s="27"/>
      <c r="M243" s="27"/>
    </row>
    <row r="244" spans="1:13" s="7" customFormat="1" ht="15.75" customHeight="1" x14ac:dyDescent="0.2">
      <c r="A244" s="25"/>
      <c r="B244" s="25"/>
      <c r="C244" s="27">
        <f>D244+G244+H244+I244+J244+K244+L244+M244</f>
        <v>0</v>
      </c>
      <c r="D244" s="27">
        <f>SUM(E244,F244)</f>
        <v>0</v>
      </c>
      <c r="E244" s="28"/>
      <c r="F244" s="29"/>
      <c r="G244" s="29"/>
      <c r="H244" s="27"/>
      <c r="I244" s="27"/>
      <c r="J244" s="27"/>
      <c r="K244" s="27"/>
      <c r="L244" s="27"/>
      <c r="M244" s="27"/>
    </row>
    <row r="245" spans="1:13" s="7" customFormat="1" ht="15.75" customHeight="1" x14ac:dyDescent="0.2">
      <c r="A245" s="94"/>
      <c r="B245" s="94"/>
      <c r="C245" s="95">
        <f>SUM(C243:C244)</f>
        <v>20252</v>
      </c>
      <c r="D245" s="95">
        <f t="shared" ref="D245" si="642">SUM(D243:D244)</f>
        <v>0</v>
      </c>
      <c r="E245" s="95">
        <f t="shared" ref="E245" si="643">SUM(E243:E244)</f>
        <v>0</v>
      </c>
      <c r="F245" s="95">
        <f t="shared" ref="F245" si="644">SUM(F243:F244)</f>
        <v>0</v>
      </c>
      <c r="G245" s="95">
        <f t="shared" ref="G245" si="645">SUM(G243:G244)</f>
        <v>0</v>
      </c>
      <c r="H245" s="95">
        <f t="shared" ref="H245" si="646">SUM(H243:H244)</f>
        <v>20252</v>
      </c>
      <c r="I245" s="95">
        <f t="shared" ref="I245" si="647">SUM(I243:I244)</f>
        <v>0</v>
      </c>
      <c r="J245" s="95">
        <f t="shared" ref="J245" si="648">SUM(J243:J244)</f>
        <v>0</v>
      </c>
      <c r="K245" s="95">
        <f t="shared" ref="K245" si="649">SUM(K243:K244)</f>
        <v>0</v>
      </c>
      <c r="L245" s="95">
        <f t="shared" ref="L245" si="650">SUM(L243:L244)</f>
        <v>0</v>
      </c>
      <c r="M245" s="95">
        <f t="shared" ref="M245" si="651">SUM(M243:M244)</f>
        <v>0</v>
      </c>
    </row>
    <row r="246" spans="1:13" s="7" customFormat="1" ht="15.75" customHeight="1" x14ac:dyDescent="0.2">
      <c r="A246" s="25"/>
      <c r="B246" s="51" t="s">
        <v>150</v>
      </c>
      <c r="C246" s="27">
        <f t="shared" si="550"/>
        <v>172587</v>
      </c>
      <c r="D246" s="27">
        <f t="shared" si="551"/>
        <v>0</v>
      </c>
      <c r="E246" s="30"/>
      <c r="F246" s="27"/>
      <c r="G246" s="27"/>
      <c r="H246" s="27">
        <v>172587</v>
      </c>
      <c r="I246" s="27"/>
      <c r="J246" s="27"/>
      <c r="K246" s="46"/>
      <c r="L246" s="46"/>
      <c r="M246" s="37"/>
    </row>
    <row r="247" spans="1:13" s="7" customFormat="1" ht="15.75" customHeight="1" x14ac:dyDescent="0.2">
      <c r="A247" s="25"/>
      <c r="B247" s="25"/>
      <c r="C247" s="27">
        <f>D247+G247+H247+I247+J247+K247+L247+M247</f>
        <v>0</v>
      </c>
      <c r="D247" s="27">
        <f>SUM(E247,F247)</f>
        <v>0</v>
      </c>
      <c r="E247" s="28"/>
      <c r="F247" s="29"/>
      <c r="G247" s="29"/>
      <c r="H247" s="27"/>
      <c r="I247" s="27"/>
      <c r="J247" s="27"/>
      <c r="K247" s="27"/>
      <c r="L247" s="27"/>
      <c r="M247" s="27"/>
    </row>
    <row r="248" spans="1:13" s="7" customFormat="1" ht="15.75" customHeight="1" x14ac:dyDescent="0.2">
      <c r="A248" s="94"/>
      <c r="B248" s="94"/>
      <c r="C248" s="95">
        <f>SUM(C246:C247)</f>
        <v>172587</v>
      </c>
      <c r="D248" s="95">
        <f t="shared" ref="D248" si="652">SUM(D246:D247)</f>
        <v>0</v>
      </c>
      <c r="E248" s="95">
        <f t="shared" ref="E248" si="653">SUM(E246:E247)</f>
        <v>0</v>
      </c>
      <c r="F248" s="95">
        <f t="shared" ref="F248" si="654">SUM(F246:F247)</f>
        <v>0</v>
      </c>
      <c r="G248" s="95">
        <f t="shared" ref="G248" si="655">SUM(G246:G247)</f>
        <v>0</v>
      </c>
      <c r="H248" s="95">
        <f t="shared" ref="H248" si="656">SUM(H246:H247)</f>
        <v>172587</v>
      </c>
      <c r="I248" s="95">
        <f t="shared" ref="I248" si="657">SUM(I246:I247)</f>
        <v>0</v>
      </c>
      <c r="J248" s="95">
        <f t="shared" ref="J248" si="658">SUM(J246:J247)</f>
        <v>0</v>
      </c>
      <c r="K248" s="95">
        <f t="shared" ref="K248" si="659">SUM(K246:K247)</f>
        <v>0</v>
      </c>
      <c r="L248" s="95">
        <f t="shared" ref="L248" si="660">SUM(L246:L247)</f>
        <v>0</v>
      </c>
      <c r="M248" s="95">
        <f t="shared" ref="M248" si="661">SUM(M246:M247)</f>
        <v>0</v>
      </c>
    </row>
    <row r="249" spans="1:13" s="7" customFormat="1" ht="29.25" customHeight="1" x14ac:dyDescent="0.2">
      <c r="A249" s="25"/>
      <c r="B249" s="51" t="s">
        <v>229</v>
      </c>
      <c r="C249" s="27">
        <f t="shared" si="550"/>
        <v>415400</v>
      </c>
      <c r="D249" s="27">
        <f t="shared" si="551"/>
        <v>0</v>
      </c>
      <c r="E249" s="30"/>
      <c r="F249" s="27"/>
      <c r="G249" s="27">
        <v>415400</v>
      </c>
      <c r="H249" s="27"/>
      <c r="I249" s="27"/>
      <c r="J249" s="27"/>
      <c r="K249" s="46"/>
      <c r="L249" s="46"/>
      <c r="M249" s="37"/>
    </row>
    <row r="250" spans="1:13" s="7" customFormat="1" ht="15.75" customHeight="1" x14ac:dyDescent="0.2">
      <c r="A250" s="25"/>
      <c r="B250" s="25"/>
      <c r="C250" s="27">
        <f>D250+G250+H250+I250+J250+K250+L250+M250</f>
        <v>-241169</v>
      </c>
      <c r="D250" s="27">
        <f>SUM(E250,F250)</f>
        <v>0</v>
      </c>
      <c r="E250" s="28"/>
      <c r="F250" s="29"/>
      <c r="G250" s="29">
        <v>-269019</v>
      </c>
      <c r="H250" s="27"/>
      <c r="I250" s="27"/>
      <c r="J250" s="27">
        <v>27850</v>
      </c>
      <c r="K250" s="27"/>
      <c r="L250" s="27"/>
      <c r="M250" s="27"/>
    </row>
    <row r="251" spans="1:13" s="7" customFormat="1" ht="15.75" customHeight="1" x14ac:dyDescent="0.2">
      <c r="A251" s="94"/>
      <c r="B251" s="94"/>
      <c r="C251" s="95">
        <f>SUM(C249:C250)</f>
        <v>174231</v>
      </c>
      <c r="D251" s="95">
        <f t="shared" ref="D251:M251" si="662">SUM(D249:D250)</f>
        <v>0</v>
      </c>
      <c r="E251" s="95">
        <f t="shared" si="662"/>
        <v>0</v>
      </c>
      <c r="F251" s="95">
        <f t="shared" si="662"/>
        <v>0</v>
      </c>
      <c r="G251" s="95">
        <f t="shared" si="662"/>
        <v>146381</v>
      </c>
      <c r="H251" s="95">
        <f t="shared" si="662"/>
        <v>0</v>
      </c>
      <c r="I251" s="95">
        <f t="shared" si="662"/>
        <v>0</v>
      </c>
      <c r="J251" s="95">
        <f t="shared" si="662"/>
        <v>27850</v>
      </c>
      <c r="K251" s="95">
        <f t="shared" si="662"/>
        <v>0</v>
      </c>
      <c r="L251" s="95">
        <f t="shared" si="662"/>
        <v>0</v>
      </c>
      <c r="M251" s="95">
        <f t="shared" si="662"/>
        <v>0</v>
      </c>
    </row>
    <row r="252" spans="1:13" s="7" customFormat="1" ht="27" customHeight="1" x14ac:dyDescent="0.2">
      <c r="A252" s="25"/>
      <c r="B252" s="25" t="s">
        <v>216</v>
      </c>
      <c r="C252" s="27">
        <f t="shared" si="550"/>
        <v>0</v>
      </c>
      <c r="D252" s="27">
        <f t="shared" si="551"/>
        <v>0</v>
      </c>
      <c r="E252" s="30"/>
      <c r="F252" s="27"/>
      <c r="G252" s="27"/>
      <c r="H252" s="27"/>
      <c r="I252" s="27"/>
      <c r="J252" s="27"/>
      <c r="K252" s="46"/>
      <c r="L252" s="46"/>
      <c r="M252" s="37"/>
    </row>
    <row r="253" spans="1:13" s="7" customFormat="1" ht="15.75" customHeight="1" x14ac:dyDescent="0.2">
      <c r="A253" s="25"/>
      <c r="B253" s="25"/>
      <c r="C253" s="27">
        <f>D253+G253+H253+I253+J253+K253+L253+M253</f>
        <v>0</v>
      </c>
      <c r="D253" s="27">
        <f>SUM(E253,F253)</f>
        <v>0</v>
      </c>
      <c r="E253" s="28"/>
      <c r="F253" s="29"/>
      <c r="G253" s="29"/>
      <c r="H253" s="27"/>
      <c r="I253" s="27"/>
      <c r="J253" s="27"/>
      <c r="K253" s="27"/>
      <c r="L253" s="27"/>
      <c r="M253" s="27"/>
    </row>
    <row r="254" spans="1:13" s="7" customFormat="1" ht="15.75" customHeight="1" x14ac:dyDescent="0.2">
      <c r="A254" s="94"/>
      <c r="B254" s="94"/>
      <c r="C254" s="95">
        <f>SUM(C252:C253)</f>
        <v>0</v>
      </c>
      <c r="D254" s="95">
        <f t="shared" ref="D254" si="663">SUM(D252:D253)</f>
        <v>0</v>
      </c>
      <c r="E254" s="95">
        <f t="shared" ref="E254" si="664">SUM(E252:E253)</f>
        <v>0</v>
      </c>
      <c r="F254" s="95">
        <f t="shared" ref="F254" si="665">SUM(F252:F253)</f>
        <v>0</v>
      </c>
      <c r="G254" s="95">
        <f t="shared" ref="G254" si="666">SUM(G252:G253)</f>
        <v>0</v>
      </c>
      <c r="H254" s="95">
        <f t="shared" ref="H254" si="667">SUM(H252:H253)</f>
        <v>0</v>
      </c>
      <c r="I254" s="95">
        <f t="shared" ref="I254" si="668">SUM(I252:I253)</f>
        <v>0</v>
      </c>
      <c r="J254" s="95">
        <f t="shared" ref="J254" si="669">SUM(J252:J253)</f>
        <v>0</v>
      </c>
      <c r="K254" s="95">
        <f t="shared" ref="K254" si="670">SUM(K252:K253)</f>
        <v>0</v>
      </c>
      <c r="L254" s="95">
        <f t="shared" ref="L254" si="671">SUM(L252:L253)</f>
        <v>0</v>
      </c>
      <c r="M254" s="95">
        <f t="shared" ref="M254" si="672">SUM(M252:M253)</f>
        <v>0</v>
      </c>
    </row>
    <row r="255" spans="1:13" s="7" customFormat="1" ht="16.5" customHeight="1" x14ac:dyDescent="0.2">
      <c r="A255" s="75"/>
      <c r="B255" s="75"/>
      <c r="C255" s="31">
        <f t="shared" si="550"/>
        <v>0</v>
      </c>
      <c r="D255" s="31">
        <f t="shared" si="551"/>
        <v>0</v>
      </c>
      <c r="E255" s="76"/>
      <c r="F255" s="31"/>
      <c r="G255" s="31">
        <v>0</v>
      </c>
      <c r="H255" s="31"/>
      <c r="I255" s="31"/>
      <c r="J255" s="31">
        <v>0</v>
      </c>
      <c r="K255" s="77"/>
      <c r="L255" s="77"/>
      <c r="M255" s="78"/>
    </row>
    <row r="256" spans="1:13" s="7" customFormat="1" ht="15.75" customHeight="1" x14ac:dyDescent="0.2">
      <c r="A256" s="25"/>
      <c r="B256" s="25"/>
      <c r="C256" s="27">
        <f>D256+G256+H256+I256+J256+K256+L256+M256</f>
        <v>0</v>
      </c>
      <c r="D256" s="27">
        <f>SUM(E256,F256)</f>
        <v>0</v>
      </c>
      <c r="E256" s="28"/>
      <c r="F256" s="29"/>
      <c r="G256" s="29"/>
      <c r="H256" s="27"/>
      <c r="I256" s="27"/>
      <c r="J256" s="27"/>
      <c r="K256" s="27"/>
      <c r="L256" s="27"/>
      <c r="M256" s="27"/>
    </row>
    <row r="257" spans="1:13" s="7" customFormat="1" ht="15.75" customHeight="1" x14ac:dyDescent="0.2">
      <c r="A257" s="94"/>
      <c r="B257" s="94"/>
      <c r="C257" s="95">
        <f>SUM(C255:C256)</f>
        <v>0</v>
      </c>
      <c r="D257" s="95">
        <f t="shared" ref="D257" si="673">SUM(D255:D256)</f>
        <v>0</v>
      </c>
      <c r="E257" s="95">
        <f t="shared" ref="E257" si="674">SUM(E255:E256)</f>
        <v>0</v>
      </c>
      <c r="F257" s="95">
        <f t="shared" ref="F257" si="675">SUM(F255:F256)</f>
        <v>0</v>
      </c>
      <c r="G257" s="95">
        <f t="shared" ref="G257" si="676">SUM(G255:G256)</f>
        <v>0</v>
      </c>
      <c r="H257" s="95">
        <f t="shared" ref="H257" si="677">SUM(H255:H256)</f>
        <v>0</v>
      </c>
      <c r="I257" s="95">
        <f t="shared" ref="I257" si="678">SUM(I255:I256)</f>
        <v>0</v>
      </c>
      <c r="J257" s="95">
        <f t="shared" ref="J257" si="679">SUM(J255:J256)</f>
        <v>0</v>
      </c>
      <c r="K257" s="95">
        <f t="shared" ref="K257" si="680">SUM(K255:K256)</f>
        <v>0</v>
      </c>
      <c r="L257" s="95">
        <f t="shared" ref="L257" si="681">SUM(L255:L256)</f>
        <v>0</v>
      </c>
      <c r="M257" s="95">
        <f t="shared" ref="M257" si="682">SUM(M255:M256)</f>
        <v>0</v>
      </c>
    </row>
    <row r="258" spans="1:13" s="12" customFormat="1" ht="15.75" customHeight="1" x14ac:dyDescent="0.2">
      <c r="A258" s="35" t="s">
        <v>126</v>
      </c>
      <c r="B258" s="35" t="s">
        <v>120</v>
      </c>
      <c r="C258" s="23">
        <f t="shared" ref="C258:M258" si="683">C212+C200+C196+C177+C144</f>
        <v>4708157</v>
      </c>
      <c r="D258" s="23">
        <f t="shared" si="683"/>
        <v>246157</v>
      </c>
      <c r="E258" s="23">
        <f t="shared" si="683"/>
        <v>198369</v>
      </c>
      <c r="F258" s="23">
        <f t="shared" si="683"/>
        <v>47788</v>
      </c>
      <c r="G258" s="23">
        <f t="shared" si="683"/>
        <v>1267002</v>
      </c>
      <c r="H258" s="23">
        <f t="shared" si="683"/>
        <v>970765</v>
      </c>
      <c r="I258" s="23">
        <f t="shared" si="683"/>
        <v>0</v>
      </c>
      <c r="J258" s="23">
        <f t="shared" si="683"/>
        <v>1937306</v>
      </c>
      <c r="K258" s="23">
        <f t="shared" si="683"/>
        <v>0</v>
      </c>
      <c r="L258" s="23">
        <f t="shared" si="683"/>
        <v>286927</v>
      </c>
      <c r="M258" s="23">
        <f t="shared" si="683"/>
        <v>0</v>
      </c>
    </row>
    <row r="259" spans="1:13" s="7" customFormat="1" ht="15.75" customHeight="1" x14ac:dyDescent="0.2">
      <c r="A259" s="25"/>
      <c r="B259" s="25"/>
      <c r="C259" s="27">
        <f>D259+G259+H259+I259+J259+K259+L259+M259</f>
        <v>21215</v>
      </c>
      <c r="D259" s="27">
        <f>SUM(E259,F259)</f>
        <v>933</v>
      </c>
      <c r="E259" s="28">
        <f>SUM(E213,E201,E198,E178,E145)</f>
        <v>889</v>
      </c>
      <c r="F259" s="28">
        <f t="shared" ref="F259:M259" si="684">SUM(F213,F201,F198,F178,F145)</f>
        <v>44</v>
      </c>
      <c r="G259" s="28">
        <f t="shared" si="684"/>
        <v>-356917</v>
      </c>
      <c r="H259" s="28">
        <f t="shared" si="684"/>
        <v>0</v>
      </c>
      <c r="I259" s="28">
        <f t="shared" si="684"/>
        <v>0</v>
      </c>
      <c r="J259" s="28">
        <f t="shared" si="684"/>
        <v>377199</v>
      </c>
      <c r="K259" s="28">
        <f t="shared" si="684"/>
        <v>0</v>
      </c>
      <c r="L259" s="28">
        <f t="shared" si="684"/>
        <v>0</v>
      </c>
      <c r="M259" s="28">
        <f t="shared" si="684"/>
        <v>0</v>
      </c>
    </row>
    <row r="260" spans="1:13" s="7" customFormat="1" ht="15.75" customHeight="1" x14ac:dyDescent="0.2">
      <c r="A260" s="92"/>
      <c r="B260" s="92"/>
      <c r="C260" s="95">
        <f>SUM(C258,C259)</f>
        <v>4729372</v>
      </c>
      <c r="D260" s="95">
        <f t="shared" ref="D260:M260" si="685">SUM(D258,D259)</f>
        <v>247090</v>
      </c>
      <c r="E260" s="95">
        <f t="shared" si="685"/>
        <v>199258</v>
      </c>
      <c r="F260" s="95">
        <f t="shared" si="685"/>
        <v>47832</v>
      </c>
      <c r="G260" s="95">
        <f t="shared" si="685"/>
        <v>910085</v>
      </c>
      <c r="H260" s="95">
        <f t="shared" si="685"/>
        <v>970765</v>
      </c>
      <c r="I260" s="95">
        <f t="shared" si="685"/>
        <v>0</v>
      </c>
      <c r="J260" s="95">
        <f t="shared" si="685"/>
        <v>2314505</v>
      </c>
      <c r="K260" s="95">
        <f t="shared" si="685"/>
        <v>0</v>
      </c>
      <c r="L260" s="95">
        <f t="shared" si="685"/>
        <v>286927</v>
      </c>
      <c r="M260" s="95">
        <f t="shared" si="685"/>
        <v>0</v>
      </c>
    </row>
    <row r="261" spans="1:13" s="7" customFormat="1" ht="15.75" customHeight="1" x14ac:dyDescent="0.2">
      <c r="A261" s="35" t="s">
        <v>127</v>
      </c>
      <c r="B261" s="35" t="s">
        <v>24</v>
      </c>
      <c r="C261" s="52">
        <f>SUM(C264,C267,C270,C273,C276,C279,C282)</f>
        <v>56818</v>
      </c>
      <c r="D261" s="52">
        <f t="shared" ref="D261:M261" si="686">SUM(D264,D267,D270,D273,D276,D279,D282)</f>
        <v>7500</v>
      </c>
      <c r="E261" s="52">
        <f t="shared" si="686"/>
        <v>6000</v>
      </c>
      <c r="F261" s="52">
        <f t="shared" si="686"/>
        <v>1500</v>
      </c>
      <c r="G261" s="52">
        <f t="shared" si="686"/>
        <v>49318</v>
      </c>
      <c r="H261" s="52">
        <f t="shared" si="686"/>
        <v>0</v>
      </c>
      <c r="I261" s="52">
        <f t="shared" si="686"/>
        <v>0</v>
      </c>
      <c r="J261" s="52">
        <f t="shared" si="686"/>
        <v>0</v>
      </c>
      <c r="K261" s="52">
        <f t="shared" si="686"/>
        <v>0</v>
      </c>
      <c r="L261" s="52">
        <f t="shared" si="686"/>
        <v>0</v>
      </c>
      <c r="M261" s="52">
        <f t="shared" si="686"/>
        <v>0</v>
      </c>
    </row>
    <row r="262" spans="1:13" s="7" customFormat="1" ht="15.75" customHeight="1" x14ac:dyDescent="0.2">
      <c r="A262" s="25"/>
      <c r="B262" s="25"/>
      <c r="C262" s="27">
        <f>D262+G262+H262+I262+J262+K262+L262+M262</f>
        <v>0</v>
      </c>
      <c r="D262" s="27">
        <f>SUM(E262,F262)</f>
        <v>0</v>
      </c>
      <c r="E262" s="28">
        <f>SUM(E265,E268,E271,E274,E277,E280,E283)</f>
        <v>0</v>
      </c>
      <c r="F262" s="28">
        <f t="shared" ref="F262:M262" si="687">SUM(F265,F268,F271,F274,F277,F280,F283)</f>
        <v>0</v>
      </c>
      <c r="G262" s="28">
        <f t="shared" si="687"/>
        <v>0</v>
      </c>
      <c r="H262" s="28">
        <f t="shared" si="687"/>
        <v>0</v>
      </c>
      <c r="I262" s="28">
        <f t="shared" si="687"/>
        <v>0</v>
      </c>
      <c r="J262" s="28">
        <f t="shared" si="687"/>
        <v>0</v>
      </c>
      <c r="K262" s="28">
        <f t="shared" si="687"/>
        <v>0</v>
      </c>
      <c r="L262" s="28">
        <f t="shared" si="687"/>
        <v>0</v>
      </c>
      <c r="M262" s="28">
        <f t="shared" si="687"/>
        <v>0</v>
      </c>
    </row>
    <row r="263" spans="1:13" s="7" customFormat="1" ht="15.75" customHeight="1" x14ac:dyDescent="0.2">
      <c r="A263" s="92"/>
      <c r="B263" s="92"/>
      <c r="C263" s="95">
        <f>SUM(C261,C262)</f>
        <v>56818</v>
      </c>
      <c r="D263" s="95">
        <f t="shared" ref="D263:M263" si="688">SUM(D261,D262)</f>
        <v>7500</v>
      </c>
      <c r="E263" s="95">
        <f t="shared" si="688"/>
        <v>6000</v>
      </c>
      <c r="F263" s="95">
        <f t="shared" si="688"/>
        <v>1500</v>
      </c>
      <c r="G263" s="95">
        <f t="shared" si="688"/>
        <v>49318</v>
      </c>
      <c r="H263" s="95">
        <f t="shared" si="688"/>
        <v>0</v>
      </c>
      <c r="I263" s="95">
        <f t="shared" si="688"/>
        <v>0</v>
      </c>
      <c r="J263" s="95">
        <f t="shared" si="688"/>
        <v>0</v>
      </c>
      <c r="K263" s="95">
        <f t="shared" si="688"/>
        <v>0</v>
      </c>
      <c r="L263" s="95">
        <f t="shared" si="688"/>
        <v>0</v>
      </c>
      <c r="M263" s="95">
        <f t="shared" si="688"/>
        <v>0</v>
      </c>
    </row>
    <row r="264" spans="1:13" s="7" customFormat="1" ht="15.75" customHeight="1" x14ac:dyDescent="0.2">
      <c r="A264" s="32"/>
      <c r="B264" s="26" t="s">
        <v>49</v>
      </c>
      <c r="C264" s="27">
        <f t="shared" ref="C264:C282" si="689">SUM(D264,G264,H264:M264)</f>
        <v>4560</v>
      </c>
      <c r="D264" s="27">
        <f t="shared" ref="D264:D282" si="690">SUM(E264:F264)</f>
        <v>0</v>
      </c>
      <c r="E264" s="27"/>
      <c r="F264" s="27"/>
      <c r="G264" s="27">
        <v>4560</v>
      </c>
      <c r="H264" s="27"/>
      <c r="I264" s="27"/>
      <c r="J264" s="27"/>
      <c r="K264" s="27"/>
      <c r="L264" s="27"/>
      <c r="M264" s="27"/>
    </row>
    <row r="265" spans="1:13" s="7" customFormat="1" ht="15.75" customHeight="1" x14ac:dyDescent="0.2">
      <c r="A265" s="25"/>
      <c r="B265" s="25"/>
      <c r="C265" s="27">
        <f>D265+G265+H265+I265+J265+K265+L265+M265</f>
        <v>0</v>
      </c>
      <c r="D265" s="27">
        <f>SUM(E265,F265)</f>
        <v>0</v>
      </c>
      <c r="E265" s="28"/>
      <c r="F265" s="29"/>
      <c r="G265" s="29"/>
      <c r="H265" s="27"/>
      <c r="I265" s="27"/>
      <c r="J265" s="27"/>
      <c r="K265" s="27"/>
      <c r="L265" s="27"/>
      <c r="M265" s="27"/>
    </row>
    <row r="266" spans="1:13" s="7" customFormat="1" ht="15.75" customHeight="1" x14ac:dyDescent="0.2">
      <c r="A266" s="94"/>
      <c r="B266" s="94"/>
      <c r="C266" s="95">
        <f>SUM(C264:C265)</f>
        <v>4560</v>
      </c>
      <c r="D266" s="95">
        <f t="shared" ref="D266" si="691">SUM(D264:D265)</f>
        <v>0</v>
      </c>
      <c r="E266" s="95">
        <f t="shared" ref="E266" si="692">SUM(E264:E265)</f>
        <v>0</v>
      </c>
      <c r="F266" s="95">
        <f t="shared" ref="F266" si="693">SUM(F264:F265)</f>
        <v>0</v>
      </c>
      <c r="G266" s="95">
        <f t="shared" ref="G266" si="694">SUM(G264:G265)</f>
        <v>4560</v>
      </c>
      <c r="H266" s="95">
        <f t="shared" ref="H266" si="695">SUM(H264:H265)</f>
        <v>0</v>
      </c>
      <c r="I266" s="95">
        <f t="shared" ref="I266" si="696">SUM(I264:I265)</f>
        <v>0</v>
      </c>
      <c r="J266" s="95">
        <f t="shared" ref="J266" si="697">SUM(J264:J265)</f>
        <v>0</v>
      </c>
      <c r="K266" s="95">
        <f t="shared" ref="K266" si="698">SUM(K264:K265)</f>
        <v>0</v>
      </c>
      <c r="L266" s="95">
        <f t="shared" ref="L266" si="699">SUM(L264:L265)</f>
        <v>0</v>
      </c>
      <c r="M266" s="95">
        <f t="shared" ref="M266" si="700">SUM(M264:M265)</f>
        <v>0</v>
      </c>
    </row>
    <row r="267" spans="1:13" s="7" customFormat="1" ht="15.75" customHeight="1" x14ac:dyDescent="0.2">
      <c r="A267" s="32"/>
      <c r="B267" s="26" t="s">
        <v>89</v>
      </c>
      <c r="C267" s="27">
        <f t="shared" si="689"/>
        <v>6790</v>
      </c>
      <c r="D267" s="27">
        <f t="shared" si="690"/>
        <v>0</v>
      </c>
      <c r="E267" s="27"/>
      <c r="F267" s="27"/>
      <c r="G267" s="27">
        <v>6790</v>
      </c>
      <c r="H267" s="27"/>
      <c r="I267" s="27"/>
      <c r="J267" s="27"/>
      <c r="K267" s="27"/>
      <c r="L267" s="27"/>
      <c r="M267" s="27"/>
    </row>
    <row r="268" spans="1:13" s="7" customFormat="1" ht="15.75" customHeight="1" x14ac:dyDescent="0.2">
      <c r="A268" s="25"/>
      <c r="B268" s="25"/>
      <c r="C268" s="27">
        <f>D268+G268+H268+I268+J268+K268+L268+M268</f>
        <v>0</v>
      </c>
      <c r="D268" s="27">
        <f>SUM(E268,F268)</f>
        <v>0</v>
      </c>
      <c r="E268" s="28"/>
      <c r="F268" s="29"/>
      <c r="G268" s="29"/>
      <c r="H268" s="27"/>
      <c r="I268" s="27"/>
      <c r="J268" s="27"/>
      <c r="K268" s="27"/>
      <c r="L268" s="27"/>
      <c r="M268" s="27"/>
    </row>
    <row r="269" spans="1:13" s="7" customFormat="1" ht="15.75" customHeight="1" x14ac:dyDescent="0.2">
      <c r="A269" s="94"/>
      <c r="B269" s="94"/>
      <c r="C269" s="95">
        <f>SUM(C267:C268)</f>
        <v>6790</v>
      </c>
      <c r="D269" s="95">
        <f t="shared" ref="D269" si="701">SUM(D267:D268)</f>
        <v>0</v>
      </c>
      <c r="E269" s="95">
        <f t="shared" ref="E269" si="702">SUM(E267:E268)</f>
        <v>0</v>
      </c>
      <c r="F269" s="95">
        <f t="shared" ref="F269" si="703">SUM(F267:F268)</f>
        <v>0</v>
      </c>
      <c r="G269" s="95">
        <f t="shared" ref="G269" si="704">SUM(G267:G268)</f>
        <v>6790</v>
      </c>
      <c r="H269" s="95">
        <f t="shared" ref="H269" si="705">SUM(H267:H268)</f>
        <v>0</v>
      </c>
      <c r="I269" s="95">
        <f t="shared" ref="I269" si="706">SUM(I267:I268)</f>
        <v>0</v>
      </c>
      <c r="J269" s="95">
        <f t="shared" ref="J269" si="707">SUM(J267:J268)</f>
        <v>0</v>
      </c>
      <c r="K269" s="95">
        <f t="shared" ref="K269" si="708">SUM(K267:K268)</f>
        <v>0</v>
      </c>
      <c r="L269" s="95">
        <f t="shared" ref="L269" si="709">SUM(L267:L268)</f>
        <v>0</v>
      </c>
      <c r="M269" s="95">
        <f t="shared" ref="M269" si="710">SUM(M267:M268)</f>
        <v>0</v>
      </c>
    </row>
    <row r="270" spans="1:13" s="7" customFormat="1" ht="15.75" customHeight="1" x14ac:dyDescent="0.2">
      <c r="A270" s="32"/>
      <c r="B270" s="26" t="s">
        <v>109</v>
      </c>
      <c r="C270" s="27">
        <f t="shared" si="689"/>
        <v>5250</v>
      </c>
      <c r="D270" s="27">
        <f t="shared" si="690"/>
        <v>0</v>
      </c>
      <c r="E270" s="27"/>
      <c r="F270" s="27"/>
      <c r="G270" s="27">
        <v>5250</v>
      </c>
      <c r="H270" s="27"/>
      <c r="I270" s="27"/>
      <c r="J270" s="27"/>
      <c r="K270" s="27"/>
      <c r="L270" s="27"/>
      <c r="M270" s="27"/>
    </row>
    <row r="271" spans="1:13" s="7" customFormat="1" ht="15.75" customHeight="1" x14ac:dyDescent="0.2">
      <c r="A271" s="25"/>
      <c r="B271" s="25"/>
      <c r="C271" s="27">
        <f>D271+G271+H271+I271+J271+K271+L271+M271</f>
        <v>0</v>
      </c>
      <c r="D271" s="27">
        <f>SUM(E271,F271)</f>
        <v>0</v>
      </c>
      <c r="E271" s="28"/>
      <c r="F271" s="29"/>
      <c r="G271" s="29"/>
      <c r="H271" s="27"/>
      <c r="I271" s="27"/>
      <c r="J271" s="27"/>
      <c r="K271" s="27"/>
      <c r="L271" s="27"/>
      <c r="M271" s="27"/>
    </row>
    <row r="272" spans="1:13" s="7" customFormat="1" ht="15.75" customHeight="1" x14ac:dyDescent="0.2">
      <c r="A272" s="94"/>
      <c r="B272" s="94"/>
      <c r="C272" s="95">
        <f>SUM(C270:C271)</f>
        <v>5250</v>
      </c>
      <c r="D272" s="95">
        <f t="shared" ref="D272" si="711">SUM(D270:D271)</f>
        <v>0</v>
      </c>
      <c r="E272" s="95">
        <f t="shared" ref="E272" si="712">SUM(E270:E271)</f>
        <v>0</v>
      </c>
      <c r="F272" s="95">
        <f t="shared" ref="F272" si="713">SUM(F270:F271)</f>
        <v>0</v>
      </c>
      <c r="G272" s="95">
        <f t="shared" ref="G272" si="714">SUM(G270:G271)</f>
        <v>5250</v>
      </c>
      <c r="H272" s="95">
        <f t="shared" ref="H272" si="715">SUM(H270:H271)</f>
        <v>0</v>
      </c>
      <c r="I272" s="95">
        <f t="shared" ref="I272" si="716">SUM(I270:I271)</f>
        <v>0</v>
      </c>
      <c r="J272" s="95">
        <f t="shared" ref="J272" si="717">SUM(J270:J271)</f>
        <v>0</v>
      </c>
      <c r="K272" s="95">
        <f t="shared" ref="K272" si="718">SUM(K270:K271)</f>
        <v>0</v>
      </c>
      <c r="L272" s="95">
        <f t="shared" ref="L272" si="719">SUM(L270:L271)</f>
        <v>0</v>
      </c>
      <c r="M272" s="95">
        <f t="shared" ref="M272" si="720">SUM(M270:M271)</f>
        <v>0</v>
      </c>
    </row>
    <row r="273" spans="1:13" s="7" customFormat="1" ht="15.75" customHeight="1" x14ac:dyDescent="0.2">
      <c r="A273" s="32"/>
      <c r="B273" s="26" t="s">
        <v>100</v>
      </c>
      <c r="C273" s="27">
        <f t="shared" si="689"/>
        <v>4720</v>
      </c>
      <c r="D273" s="27">
        <f t="shared" si="690"/>
        <v>0</v>
      </c>
      <c r="E273" s="27"/>
      <c r="F273" s="27"/>
      <c r="G273" s="29">
        <v>4720</v>
      </c>
      <c r="H273" s="27"/>
      <c r="I273" s="27"/>
      <c r="J273" s="27"/>
      <c r="K273" s="27"/>
      <c r="L273" s="27"/>
      <c r="M273" s="27"/>
    </row>
    <row r="274" spans="1:13" s="7" customFormat="1" ht="15.75" customHeight="1" x14ac:dyDescent="0.2">
      <c r="A274" s="25"/>
      <c r="B274" s="25"/>
      <c r="C274" s="27">
        <f>D274+G274+H274+I274+J274+K274+L274+M274</f>
        <v>0</v>
      </c>
      <c r="D274" s="27">
        <f>SUM(E274,F274)</f>
        <v>0</v>
      </c>
      <c r="E274" s="28"/>
      <c r="F274" s="29"/>
      <c r="G274" s="29"/>
      <c r="H274" s="27"/>
      <c r="I274" s="27"/>
      <c r="J274" s="27"/>
      <c r="K274" s="27"/>
      <c r="L274" s="27"/>
      <c r="M274" s="27"/>
    </row>
    <row r="275" spans="1:13" s="7" customFormat="1" ht="15.75" customHeight="1" x14ac:dyDescent="0.2">
      <c r="A275" s="94"/>
      <c r="B275" s="94"/>
      <c r="C275" s="95">
        <f>SUM(C273:C274)</f>
        <v>4720</v>
      </c>
      <c r="D275" s="95">
        <f t="shared" ref="D275" si="721">SUM(D273:D274)</f>
        <v>0</v>
      </c>
      <c r="E275" s="95">
        <f t="shared" ref="E275" si="722">SUM(E273:E274)</f>
        <v>0</v>
      </c>
      <c r="F275" s="95">
        <f t="shared" ref="F275" si="723">SUM(F273:F274)</f>
        <v>0</v>
      </c>
      <c r="G275" s="95">
        <f t="shared" ref="G275" si="724">SUM(G273:G274)</f>
        <v>4720</v>
      </c>
      <c r="H275" s="95">
        <f t="shared" ref="H275" si="725">SUM(H273:H274)</f>
        <v>0</v>
      </c>
      <c r="I275" s="95">
        <f t="shared" ref="I275" si="726">SUM(I273:I274)</f>
        <v>0</v>
      </c>
      <c r="J275" s="95">
        <f t="shared" ref="J275" si="727">SUM(J273:J274)</f>
        <v>0</v>
      </c>
      <c r="K275" s="95">
        <f t="shared" ref="K275" si="728">SUM(K273:K274)</f>
        <v>0</v>
      </c>
      <c r="L275" s="95">
        <f t="shared" ref="L275" si="729">SUM(L273:L274)</f>
        <v>0</v>
      </c>
      <c r="M275" s="95">
        <f t="shared" ref="M275" si="730">SUM(M273:M274)</f>
        <v>0</v>
      </c>
    </row>
    <row r="276" spans="1:13" s="7" customFormat="1" ht="15.75" customHeight="1" x14ac:dyDescent="0.2">
      <c r="A276" s="32"/>
      <c r="B276" s="26" t="s">
        <v>132</v>
      </c>
      <c r="C276" s="27">
        <f t="shared" si="689"/>
        <v>2200</v>
      </c>
      <c r="D276" s="27">
        <f t="shared" si="690"/>
        <v>0</v>
      </c>
      <c r="E276" s="27"/>
      <c r="F276" s="27"/>
      <c r="G276" s="27">
        <v>2200</v>
      </c>
      <c r="H276" s="27"/>
      <c r="I276" s="27"/>
      <c r="J276" s="27"/>
      <c r="K276" s="27"/>
      <c r="L276" s="27"/>
      <c r="M276" s="27"/>
    </row>
    <row r="277" spans="1:13" s="7" customFormat="1" ht="15.75" customHeight="1" x14ac:dyDescent="0.2">
      <c r="A277" s="25"/>
      <c r="B277" s="25"/>
      <c r="C277" s="27">
        <f>D277+G277+H277+I277+J277+K277+L277+M277</f>
        <v>0</v>
      </c>
      <c r="D277" s="27">
        <f>SUM(E277,F277)</f>
        <v>0</v>
      </c>
      <c r="E277" s="28"/>
      <c r="F277" s="29"/>
      <c r="G277" s="29"/>
      <c r="H277" s="27"/>
      <c r="I277" s="27"/>
      <c r="J277" s="27"/>
      <c r="K277" s="27"/>
      <c r="L277" s="27"/>
      <c r="M277" s="27"/>
    </row>
    <row r="278" spans="1:13" s="7" customFormat="1" ht="15.75" customHeight="1" x14ac:dyDescent="0.2">
      <c r="A278" s="94"/>
      <c r="B278" s="94"/>
      <c r="C278" s="95">
        <f>SUM(C276:C277)</f>
        <v>2200</v>
      </c>
      <c r="D278" s="95">
        <f t="shared" ref="D278" si="731">SUM(D276:D277)</f>
        <v>0</v>
      </c>
      <c r="E278" s="95">
        <f t="shared" ref="E278" si="732">SUM(E276:E277)</f>
        <v>0</v>
      </c>
      <c r="F278" s="95">
        <f t="shared" ref="F278" si="733">SUM(F276:F277)</f>
        <v>0</v>
      </c>
      <c r="G278" s="95">
        <f t="shared" ref="G278" si="734">SUM(G276:G277)</f>
        <v>2200</v>
      </c>
      <c r="H278" s="95">
        <f t="shared" ref="H278" si="735">SUM(H276:H277)</f>
        <v>0</v>
      </c>
      <c r="I278" s="95">
        <f t="shared" ref="I278" si="736">SUM(I276:I277)</f>
        <v>0</v>
      </c>
      <c r="J278" s="95">
        <f t="shared" ref="J278" si="737">SUM(J276:J277)</f>
        <v>0</v>
      </c>
      <c r="K278" s="95">
        <f t="shared" ref="K278" si="738">SUM(K276:K277)</f>
        <v>0</v>
      </c>
      <c r="L278" s="95">
        <f t="shared" ref="L278" si="739">SUM(L276:L277)</f>
        <v>0</v>
      </c>
      <c r="M278" s="95">
        <f t="shared" ref="M278" si="740">SUM(M276:M277)</f>
        <v>0</v>
      </c>
    </row>
    <row r="279" spans="1:13" s="7" customFormat="1" ht="15.75" customHeight="1" x14ac:dyDescent="0.2">
      <c r="A279" s="32"/>
      <c r="B279" s="26" t="s">
        <v>88</v>
      </c>
      <c r="C279" s="27">
        <f t="shared" si="689"/>
        <v>3073</v>
      </c>
      <c r="D279" s="27">
        <f t="shared" si="690"/>
        <v>0</v>
      </c>
      <c r="E279" s="27"/>
      <c r="F279" s="27"/>
      <c r="G279" s="27">
        <v>3073</v>
      </c>
      <c r="H279" s="27"/>
      <c r="I279" s="27"/>
      <c r="J279" s="27"/>
      <c r="K279" s="27"/>
      <c r="L279" s="27"/>
      <c r="M279" s="27"/>
    </row>
    <row r="280" spans="1:13" s="7" customFormat="1" ht="15.75" customHeight="1" x14ac:dyDescent="0.2">
      <c r="A280" s="25"/>
      <c r="B280" s="25"/>
      <c r="C280" s="27">
        <f>D280+G280+H280+I280+J280+K280+L280+M280</f>
        <v>0</v>
      </c>
      <c r="D280" s="27">
        <f>SUM(E280,F280)</f>
        <v>0</v>
      </c>
      <c r="E280" s="28"/>
      <c r="F280" s="29"/>
      <c r="G280" s="29"/>
      <c r="H280" s="27"/>
      <c r="I280" s="27"/>
      <c r="J280" s="27"/>
      <c r="K280" s="27"/>
      <c r="L280" s="27"/>
      <c r="M280" s="27"/>
    </row>
    <row r="281" spans="1:13" s="7" customFormat="1" ht="15.75" customHeight="1" x14ac:dyDescent="0.2">
      <c r="A281" s="94"/>
      <c r="B281" s="94"/>
      <c r="C281" s="95">
        <f>SUM(C279:C280)</f>
        <v>3073</v>
      </c>
      <c r="D281" s="95">
        <f t="shared" ref="D281" si="741">SUM(D279:D280)</f>
        <v>0</v>
      </c>
      <c r="E281" s="95">
        <f t="shared" ref="E281" si="742">SUM(E279:E280)</f>
        <v>0</v>
      </c>
      <c r="F281" s="95">
        <f t="shared" ref="F281" si="743">SUM(F279:F280)</f>
        <v>0</v>
      </c>
      <c r="G281" s="95">
        <f t="shared" ref="G281" si="744">SUM(G279:G280)</f>
        <v>3073</v>
      </c>
      <c r="H281" s="95">
        <f t="shared" ref="H281" si="745">SUM(H279:H280)</f>
        <v>0</v>
      </c>
      <c r="I281" s="95">
        <f t="shared" ref="I281" si="746">SUM(I279:I280)</f>
        <v>0</v>
      </c>
      <c r="J281" s="95">
        <f t="shared" ref="J281" si="747">SUM(J279:J280)</f>
        <v>0</v>
      </c>
      <c r="K281" s="95">
        <f t="shared" ref="K281" si="748">SUM(K279:K280)</f>
        <v>0</v>
      </c>
      <c r="L281" s="95">
        <f t="shared" ref="L281" si="749">SUM(L279:L280)</f>
        <v>0</v>
      </c>
      <c r="M281" s="95">
        <f t="shared" ref="M281" si="750">SUM(M279:M280)</f>
        <v>0</v>
      </c>
    </row>
    <row r="282" spans="1:13" s="7" customFormat="1" ht="29.25" customHeight="1" x14ac:dyDescent="0.2">
      <c r="A282" s="32"/>
      <c r="B282" s="26" t="s">
        <v>189</v>
      </c>
      <c r="C282" s="27">
        <f t="shared" si="689"/>
        <v>30225</v>
      </c>
      <c r="D282" s="27">
        <f t="shared" si="690"/>
        <v>7500</v>
      </c>
      <c r="E282" s="27">
        <v>6000</v>
      </c>
      <c r="F282" s="27">
        <v>1500</v>
      </c>
      <c r="G282" s="27">
        <v>22725</v>
      </c>
      <c r="H282" s="27"/>
      <c r="I282" s="27"/>
      <c r="J282" s="27"/>
      <c r="K282" s="27"/>
      <c r="L282" s="27"/>
      <c r="M282" s="27"/>
    </row>
    <row r="283" spans="1:13" s="7" customFormat="1" ht="15.75" customHeight="1" x14ac:dyDescent="0.2">
      <c r="A283" s="25"/>
      <c r="B283" s="25"/>
      <c r="C283" s="27">
        <f>D283+G283+H283+I283+J283+K283+L283+M283</f>
        <v>0</v>
      </c>
      <c r="D283" s="27">
        <f>SUM(E283,F283)</f>
        <v>0</v>
      </c>
      <c r="E283" s="28"/>
      <c r="F283" s="29"/>
      <c r="G283" s="29"/>
      <c r="H283" s="27"/>
      <c r="I283" s="27"/>
      <c r="J283" s="27"/>
      <c r="K283" s="27"/>
      <c r="L283" s="27"/>
      <c r="M283" s="27"/>
    </row>
    <row r="284" spans="1:13" s="7" customFormat="1" ht="15.75" customHeight="1" x14ac:dyDescent="0.2">
      <c r="A284" s="94"/>
      <c r="B284" s="94"/>
      <c r="C284" s="95">
        <f>SUM(C282:C283)</f>
        <v>30225</v>
      </c>
      <c r="D284" s="95">
        <f t="shared" ref="D284" si="751">SUM(D282:D283)</f>
        <v>7500</v>
      </c>
      <c r="E284" s="95">
        <f t="shared" ref="E284" si="752">SUM(E282:E283)</f>
        <v>6000</v>
      </c>
      <c r="F284" s="95">
        <f t="shared" ref="F284" si="753">SUM(F282:F283)</f>
        <v>1500</v>
      </c>
      <c r="G284" s="95">
        <f t="shared" ref="G284" si="754">SUM(G282:G283)</f>
        <v>22725</v>
      </c>
      <c r="H284" s="95">
        <f t="shared" ref="H284" si="755">SUM(H282:H283)</f>
        <v>0</v>
      </c>
      <c r="I284" s="95">
        <f t="shared" ref="I284" si="756">SUM(I282:I283)</f>
        <v>0</v>
      </c>
      <c r="J284" s="95">
        <f t="shared" ref="J284" si="757">SUM(J282:J283)</f>
        <v>0</v>
      </c>
      <c r="K284" s="95">
        <f t="shared" ref="K284" si="758">SUM(K282:K283)</f>
        <v>0</v>
      </c>
      <c r="L284" s="95">
        <f t="shared" ref="L284" si="759">SUM(L282:L283)</f>
        <v>0</v>
      </c>
      <c r="M284" s="95">
        <f t="shared" ref="M284" si="760">SUM(M282:M283)</f>
        <v>0</v>
      </c>
    </row>
    <row r="285" spans="1:13" s="7" customFormat="1" ht="15.75" customHeight="1" x14ac:dyDescent="0.2">
      <c r="A285" s="32" t="s">
        <v>25</v>
      </c>
      <c r="B285" s="32" t="s">
        <v>26</v>
      </c>
      <c r="C285" s="34">
        <f>SUM(C288,C291,C294,C297,C300,C303)</f>
        <v>539476</v>
      </c>
      <c r="D285" s="34">
        <f t="shared" ref="D285:M285" si="761">SUM(D288,D291,D294,D297,D300,D303)</f>
        <v>218630</v>
      </c>
      <c r="E285" s="34">
        <f t="shared" si="761"/>
        <v>175946</v>
      </c>
      <c r="F285" s="34">
        <f t="shared" si="761"/>
        <v>42684</v>
      </c>
      <c r="G285" s="34">
        <f t="shared" si="761"/>
        <v>253196</v>
      </c>
      <c r="H285" s="34">
        <f t="shared" si="761"/>
        <v>63950</v>
      </c>
      <c r="I285" s="34">
        <f t="shared" si="761"/>
        <v>0</v>
      </c>
      <c r="J285" s="34">
        <f t="shared" si="761"/>
        <v>3700</v>
      </c>
      <c r="K285" s="34">
        <f t="shared" si="761"/>
        <v>0</v>
      </c>
      <c r="L285" s="34">
        <f t="shared" si="761"/>
        <v>0</v>
      </c>
      <c r="M285" s="34">
        <f t="shared" si="761"/>
        <v>0</v>
      </c>
    </row>
    <row r="286" spans="1:13" s="7" customFormat="1" ht="15.75" customHeight="1" x14ac:dyDescent="0.2">
      <c r="A286" s="25"/>
      <c r="B286" s="25"/>
      <c r="C286" s="27">
        <f>D286+G286+H286+I286+J286+K286+L286+M286</f>
        <v>-12100</v>
      </c>
      <c r="D286" s="27">
        <f>SUM(E286,F286)</f>
        <v>0</v>
      </c>
      <c r="E286" s="28">
        <f>SUM(E289,E292,E295,E298,E301,E304)</f>
        <v>0</v>
      </c>
      <c r="F286" s="28">
        <f t="shared" ref="F286:M286" si="762">SUM(F289,F292,F295,F298,F301,F304)</f>
        <v>0</v>
      </c>
      <c r="G286" s="28">
        <f t="shared" si="762"/>
        <v>-12100</v>
      </c>
      <c r="H286" s="28">
        <f t="shared" si="762"/>
        <v>0</v>
      </c>
      <c r="I286" s="28">
        <f t="shared" si="762"/>
        <v>0</v>
      </c>
      <c r="J286" s="28">
        <f t="shared" si="762"/>
        <v>0</v>
      </c>
      <c r="K286" s="28">
        <f t="shared" si="762"/>
        <v>0</v>
      </c>
      <c r="L286" s="28">
        <f t="shared" si="762"/>
        <v>0</v>
      </c>
      <c r="M286" s="28">
        <f t="shared" si="762"/>
        <v>0</v>
      </c>
    </row>
    <row r="287" spans="1:13" s="7" customFormat="1" ht="15.75" customHeight="1" x14ac:dyDescent="0.2">
      <c r="A287" s="97"/>
      <c r="B287" s="92"/>
      <c r="C287" s="95">
        <f>SUM(C285,C286)</f>
        <v>527376</v>
      </c>
      <c r="D287" s="95">
        <f t="shared" ref="D287:M287" si="763">SUM(D285,D286)</f>
        <v>218630</v>
      </c>
      <c r="E287" s="95">
        <f t="shared" si="763"/>
        <v>175946</v>
      </c>
      <c r="F287" s="95">
        <f t="shared" si="763"/>
        <v>42684</v>
      </c>
      <c r="G287" s="95">
        <f t="shared" si="763"/>
        <v>241096</v>
      </c>
      <c r="H287" s="95">
        <f t="shared" si="763"/>
        <v>63950</v>
      </c>
      <c r="I287" s="95">
        <f t="shared" si="763"/>
        <v>0</v>
      </c>
      <c r="J287" s="95">
        <f t="shared" si="763"/>
        <v>3700</v>
      </c>
      <c r="K287" s="95">
        <f t="shared" si="763"/>
        <v>0</v>
      </c>
      <c r="L287" s="95">
        <f t="shared" si="763"/>
        <v>0</v>
      </c>
      <c r="M287" s="95">
        <f t="shared" si="763"/>
        <v>0</v>
      </c>
    </row>
    <row r="288" spans="1:13" s="7" customFormat="1" ht="15.75" customHeight="1" x14ac:dyDescent="0.2">
      <c r="A288" s="1"/>
      <c r="B288" s="26" t="s">
        <v>177</v>
      </c>
      <c r="C288" s="27">
        <f t="shared" ref="C288:C303" si="764">SUM(D288,G288,H288:M288)</f>
        <v>362714</v>
      </c>
      <c r="D288" s="27">
        <f t="shared" ref="D288:D360" si="765">SUM(E288:F288)</f>
        <v>170952</v>
      </c>
      <c r="E288" s="29">
        <v>137523</v>
      </c>
      <c r="F288" s="29">
        <v>33429</v>
      </c>
      <c r="G288" s="27">
        <v>190762</v>
      </c>
      <c r="H288" s="27"/>
      <c r="I288" s="27"/>
      <c r="J288" s="27">
        <v>1000</v>
      </c>
      <c r="K288" s="27"/>
      <c r="L288" s="27"/>
      <c r="M288" s="27"/>
    </row>
    <row r="289" spans="1:13" s="7" customFormat="1" ht="15.75" customHeight="1" x14ac:dyDescent="0.2">
      <c r="A289" s="25"/>
      <c r="B289" s="25"/>
      <c r="C289" s="27">
        <f>D289+G289+H289+I289+J289+K289+L289+M289</f>
        <v>-12100</v>
      </c>
      <c r="D289" s="27">
        <f>SUM(E289,F289)</f>
        <v>0</v>
      </c>
      <c r="E289" s="28"/>
      <c r="F289" s="29"/>
      <c r="G289" s="29">
        <v>-12100</v>
      </c>
      <c r="H289" s="27"/>
      <c r="I289" s="27"/>
      <c r="J289" s="27"/>
      <c r="K289" s="27"/>
      <c r="L289" s="27"/>
      <c r="M289" s="27"/>
    </row>
    <row r="290" spans="1:13" s="7" customFormat="1" ht="15.75" customHeight="1" x14ac:dyDescent="0.2">
      <c r="A290" s="94"/>
      <c r="B290" s="94"/>
      <c r="C290" s="95">
        <f>SUM(C288:C289)</f>
        <v>350614</v>
      </c>
      <c r="D290" s="95">
        <f t="shared" ref="D290" si="766">SUM(D288:D289)</f>
        <v>170952</v>
      </c>
      <c r="E290" s="95">
        <f t="shared" ref="E290" si="767">SUM(E288:E289)</f>
        <v>137523</v>
      </c>
      <c r="F290" s="95">
        <f t="shared" ref="F290" si="768">SUM(F288:F289)</f>
        <v>33429</v>
      </c>
      <c r="G290" s="95">
        <f t="shared" ref="G290" si="769">SUM(G288:G289)</f>
        <v>178662</v>
      </c>
      <c r="H290" s="95">
        <f t="shared" ref="H290" si="770">SUM(H288:H289)</f>
        <v>0</v>
      </c>
      <c r="I290" s="95">
        <f t="shared" ref="I290" si="771">SUM(I288:I289)</f>
        <v>0</v>
      </c>
      <c r="J290" s="95">
        <f t="shared" ref="J290" si="772">SUM(J288:J289)</f>
        <v>1000</v>
      </c>
      <c r="K290" s="95">
        <f t="shared" ref="K290" si="773">SUM(K288:K289)</f>
        <v>0</v>
      </c>
      <c r="L290" s="95">
        <f t="shared" ref="L290" si="774">SUM(L288:L289)</f>
        <v>0</v>
      </c>
      <c r="M290" s="95">
        <f t="shared" ref="M290" si="775">SUM(M288:M289)</f>
        <v>0</v>
      </c>
    </row>
    <row r="291" spans="1:13" s="7" customFormat="1" ht="15.75" customHeight="1" x14ac:dyDescent="0.2">
      <c r="A291" s="25"/>
      <c r="B291" s="26" t="s">
        <v>163</v>
      </c>
      <c r="C291" s="27">
        <f t="shared" si="764"/>
        <v>10546</v>
      </c>
      <c r="D291" s="27">
        <f t="shared" si="765"/>
        <v>496</v>
      </c>
      <c r="E291" s="29">
        <v>400</v>
      </c>
      <c r="F291" s="29">
        <v>96</v>
      </c>
      <c r="G291" s="27">
        <v>8550</v>
      </c>
      <c r="H291" s="27"/>
      <c r="I291" s="27"/>
      <c r="J291" s="27">
        <v>1500</v>
      </c>
      <c r="K291" s="27"/>
      <c r="L291" s="27"/>
      <c r="M291" s="27"/>
    </row>
    <row r="292" spans="1:13" s="7" customFormat="1" ht="15.75" customHeight="1" x14ac:dyDescent="0.2">
      <c r="A292" s="25"/>
      <c r="B292" s="25"/>
      <c r="C292" s="27">
        <f>D292+G292+H292+I292+J292+K292+L292+M292</f>
        <v>0</v>
      </c>
      <c r="D292" s="27">
        <f>SUM(E292,F292)</f>
        <v>0</v>
      </c>
      <c r="E292" s="28"/>
      <c r="F292" s="29"/>
      <c r="G292" s="29"/>
      <c r="H292" s="27"/>
      <c r="I292" s="27"/>
      <c r="J292" s="27"/>
      <c r="K292" s="27"/>
      <c r="L292" s="27"/>
      <c r="M292" s="27"/>
    </row>
    <row r="293" spans="1:13" s="7" customFormat="1" ht="15.75" customHeight="1" x14ac:dyDescent="0.2">
      <c r="A293" s="94"/>
      <c r="B293" s="94"/>
      <c r="C293" s="95">
        <f>SUM(C291:C292)</f>
        <v>10546</v>
      </c>
      <c r="D293" s="95">
        <f t="shared" ref="D293" si="776">SUM(D291:D292)</f>
        <v>496</v>
      </c>
      <c r="E293" s="95">
        <f t="shared" ref="E293" si="777">SUM(E291:E292)</f>
        <v>400</v>
      </c>
      <c r="F293" s="95">
        <f t="shared" ref="F293" si="778">SUM(F291:F292)</f>
        <v>96</v>
      </c>
      <c r="G293" s="95">
        <f t="shared" ref="G293" si="779">SUM(G291:G292)</f>
        <v>8550</v>
      </c>
      <c r="H293" s="95">
        <f t="shared" ref="H293" si="780">SUM(H291:H292)</f>
        <v>0</v>
      </c>
      <c r="I293" s="95">
        <f t="shared" ref="I293" si="781">SUM(I291:I292)</f>
        <v>0</v>
      </c>
      <c r="J293" s="95">
        <f t="shared" ref="J293" si="782">SUM(J291:J292)</f>
        <v>1500</v>
      </c>
      <c r="K293" s="95">
        <f t="shared" ref="K293" si="783">SUM(K291:K292)</f>
        <v>0</v>
      </c>
      <c r="L293" s="95">
        <f t="shared" ref="L293" si="784">SUM(L291:L292)</f>
        <v>0</v>
      </c>
      <c r="M293" s="95">
        <f t="shared" ref="M293" si="785">SUM(M291:M292)</f>
        <v>0</v>
      </c>
    </row>
    <row r="294" spans="1:13" s="7" customFormat="1" ht="15.75" customHeight="1" x14ac:dyDescent="0.2">
      <c r="A294" s="25"/>
      <c r="B294" s="26" t="s">
        <v>27</v>
      </c>
      <c r="C294" s="27">
        <f t="shared" si="764"/>
        <v>27772</v>
      </c>
      <c r="D294" s="27">
        <f t="shared" si="765"/>
        <v>18416</v>
      </c>
      <c r="E294" s="29">
        <v>14841</v>
      </c>
      <c r="F294" s="29">
        <v>3575</v>
      </c>
      <c r="G294" s="29">
        <v>8156</v>
      </c>
      <c r="H294" s="27"/>
      <c r="I294" s="27"/>
      <c r="J294" s="27">
        <v>1200</v>
      </c>
      <c r="K294" s="27"/>
      <c r="L294" s="27"/>
      <c r="M294" s="27"/>
    </row>
    <row r="295" spans="1:13" s="7" customFormat="1" ht="15.75" customHeight="1" x14ac:dyDescent="0.2">
      <c r="A295" s="25"/>
      <c r="B295" s="25"/>
      <c r="C295" s="27">
        <f>D295+G295+H295+I295+J295+K295+L295+M295</f>
        <v>0</v>
      </c>
      <c r="D295" s="27">
        <f>SUM(E295,F295)</f>
        <v>0</v>
      </c>
      <c r="E295" s="28"/>
      <c r="F295" s="29"/>
      <c r="G295" s="29"/>
      <c r="H295" s="27"/>
      <c r="I295" s="27"/>
      <c r="J295" s="27"/>
      <c r="K295" s="27"/>
      <c r="L295" s="27"/>
      <c r="M295" s="27"/>
    </row>
    <row r="296" spans="1:13" s="7" customFormat="1" ht="15.75" customHeight="1" x14ac:dyDescent="0.2">
      <c r="A296" s="94"/>
      <c r="B296" s="94"/>
      <c r="C296" s="95">
        <f>SUM(C294:C295)</f>
        <v>27772</v>
      </c>
      <c r="D296" s="95">
        <f t="shared" ref="D296" si="786">SUM(D294:D295)</f>
        <v>18416</v>
      </c>
      <c r="E296" s="95">
        <f t="shared" ref="E296" si="787">SUM(E294:E295)</f>
        <v>14841</v>
      </c>
      <c r="F296" s="95">
        <f t="shared" ref="F296" si="788">SUM(F294:F295)</f>
        <v>3575</v>
      </c>
      <c r="G296" s="95">
        <f t="shared" ref="G296" si="789">SUM(G294:G295)</f>
        <v>8156</v>
      </c>
      <c r="H296" s="95">
        <f t="shared" ref="H296" si="790">SUM(H294:H295)</f>
        <v>0</v>
      </c>
      <c r="I296" s="95">
        <f t="shared" ref="I296" si="791">SUM(I294:I295)</f>
        <v>0</v>
      </c>
      <c r="J296" s="95">
        <f t="shared" ref="J296" si="792">SUM(J294:J295)</f>
        <v>1200</v>
      </c>
      <c r="K296" s="95">
        <f t="shared" ref="K296" si="793">SUM(K294:K295)</f>
        <v>0</v>
      </c>
      <c r="L296" s="95">
        <f t="shared" ref="L296" si="794">SUM(L294:L295)</f>
        <v>0</v>
      </c>
      <c r="M296" s="95">
        <f t="shared" ref="M296" si="795">SUM(M294:M295)</f>
        <v>0</v>
      </c>
    </row>
    <row r="297" spans="1:13" s="7" customFormat="1" ht="31.5" customHeight="1" x14ac:dyDescent="0.2">
      <c r="A297" s="25"/>
      <c r="B297" s="26" t="s">
        <v>199</v>
      </c>
      <c r="C297" s="27">
        <f t="shared" si="764"/>
        <v>46342</v>
      </c>
      <c r="D297" s="27">
        <f t="shared" si="765"/>
        <v>21321</v>
      </c>
      <c r="E297" s="29">
        <v>17182</v>
      </c>
      <c r="F297" s="29">
        <v>4139</v>
      </c>
      <c r="G297" s="29">
        <v>25021</v>
      </c>
      <c r="H297" s="27"/>
      <c r="I297" s="27"/>
      <c r="J297" s="27"/>
      <c r="K297" s="27"/>
      <c r="L297" s="27"/>
      <c r="M297" s="27"/>
    </row>
    <row r="298" spans="1:13" s="7" customFormat="1" ht="15.75" customHeight="1" x14ac:dyDescent="0.2">
      <c r="A298" s="25"/>
      <c r="B298" s="25"/>
      <c r="C298" s="27">
        <f>D298+G298+H298+I298+J298+K298+L298+M298</f>
        <v>0</v>
      </c>
      <c r="D298" s="27">
        <f>SUM(E298,F298)</f>
        <v>0</v>
      </c>
      <c r="E298" s="28"/>
      <c r="F298" s="29"/>
      <c r="G298" s="29"/>
      <c r="H298" s="27"/>
      <c r="I298" s="27"/>
      <c r="J298" s="27"/>
      <c r="K298" s="27"/>
      <c r="L298" s="27"/>
      <c r="M298" s="27"/>
    </row>
    <row r="299" spans="1:13" s="7" customFormat="1" ht="15.75" customHeight="1" x14ac:dyDescent="0.2">
      <c r="A299" s="94"/>
      <c r="B299" s="94"/>
      <c r="C299" s="95">
        <f>SUM(C297:C298)</f>
        <v>46342</v>
      </c>
      <c r="D299" s="95">
        <f t="shared" ref="D299" si="796">SUM(D297:D298)</f>
        <v>21321</v>
      </c>
      <c r="E299" s="95">
        <f t="shared" ref="E299" si="797">SUM(E297:E298)</f>
        <v>17182</v>
      </c>
      <c r="F299" s="95">
        <f t="shared" ref="F299" si="798">SUM(F297:F298)</f>
        <v>4139</v>
      </c>
      <c r="G299" s="95">
        <f t="shared" ref="G299" si="799">SUM(G297:G298)</f>
        <v>25021</v>
      </c>
      <c r="H299" s="95">
        <f t="shared" ref="H299" si="800">SUM(H297:H298)</f>
        <v>0</v>
      </c>
      <c r="I299" s="95">
        <f t="shared" ref="I299" si="801">SUM(I297:I298)</f>
        <v>0</v>
      </c>
      <c r="J299" s="95">
        <f t="shared" ref="J299" si="802">SUM(J297:J298)</f>
        <v>0</v>
      </c>
      <c r="K299" s="95">
        <f t="shared" ref="K299" si="803">SUM(K297:K298)</f>
        <v>0</v>
      </c>
      <c r="L299" s="95">
        <f t="shared" ref="L299" si="804">SUM(L297:L298)</f>
        <v>0</v>
      </c>
      <c r="M299" s="95">
        <f t="shared" ref="M299" si="805">SUM(M297:M298)</f>
        <v>0</v>
      </c>
    </row>
    <row r="300" spans="1:13" s="7" customFormat="1" ht="15.75" customHeight="1" x14ac:dyDescent="0.2">
      <c r="A300" s="25"/>
      <c r="B300" s="26" t="s">
        <v>184</v>
      </c>
      <c r="C300" s="27">
        <f>SUM(D300,G300,H300:M300)</f>
        <v>0</v>
      </c>
      <c r="D300" s="27">
        <f>SUM(E300:F300)</f>
        <v>0</v>
      </c>
      <c r="E300" s="27"/>
      <c r="F300" s="27"/>
      <c r="G300" s="27">
        <v>0</v>
      </c>
      <c r="H300" s="27"/>
      <c r="I300" s="27"/>
      <c r="J300" s="27">
        <v>0</v>
      </c>
      <c r="K300" s="27"/>
      <c r="L300" s="27"/>
      <c r="M300" s="27"/>
    </row>
    <row r="301" spans="1:13" s="7" customFormat="1" ht="15.75" customHeight="1" x14ac:dyDescent="0.2">
      <c r="A301" s="25"/>
      <c r="B301" s="25"/>
      <c r="C301" s="27">
        <f>D301+G301+H301+I301+J301+K301+L301+M301</f>
        <v>0</v>
      </c>
      <c r="D301" s="27">
        <f>SUM(E301,F301)</f>
        <v>0</v>
      </c>
      <c r="E301" s="28"/>
      <c r="F301" s="29"/>
      <c r="G301" s="29"/>
      <c r="H301" s="27"/>
      <c r="I301" s="27"/>
      <c r="J301" s="27"/>
      <c r="K301" s="27"/>
      <c r="L301" s="27"/>
      <c r="M301" s="27"/>
    </row>
    <row r="302" spans="1:13" s="7" customFormat="1" ht="15.75" customHeight="1" x14ac:dyDescent="0.2">
      <c r="A302" s="94"/>
      <c r="B302" s="94"/>
      <c r="C302" s="95">
        <f>SUM(C300:C301)</f>
        <v>0</v>
      </c>
      <c r="D302" s="95">
        <f t="shared" ref="D302" si="806">SUM(D300:D301)</f>
        <v>0</v>
      </c>
      <c r="E302" s="95">
        <f t="shared" ref="E302" si="807">SUM(E300:E301)</f>
        <v>0</v>
      </c>
      <c r="F302" s="95">
        <f t="shared" ref="F302" si="808">SUM(F300:F301)</f>
        <v>0</v>
      </c>
      <c r="G302" s="95">
        <f t="shared" ref="G302" si="809">SUM(G300:G301)</f>
        <v>0</v>
      </c>
      <c r="H302" s="95">
        <f t="shared" ref="H302" si="810">SUM(H300:H301)</f>
        <v>0</v>
      </c>
      <c r="I302" s="95">
        <f t="shared" ref="I302" si="811">SUM(I300:I301)</f>
        <v>0</v>
      </c>
      <c r="J302" s="95">
        <f t="shared" ref="J302" si="812">SUM(J300:J301)</f>
        <v>0</v>
      </c>
      <c r="K302" s="95">
        <f t="shared" ref="K302" si="813">SUM(K300:K301)</f>
        <v>0</v>
      </c>
      <c r="L302" s="95">
        <f t="shared" ref="L302" si="814">SUM(L300:L301)</f>
        <v>0</v>
      </c>
      <c r="M302" s="95">
        <f t="shared" ref="M302" si="815">SUM(M300:M301)</f>
        <v>0</v>
      </c>
    </row>
    <row r="303" spans="1:13" s="7" customFormat="1" ht="15.75" customHeight="1" x14ac:dyDescent="0.2">
      <c r="A303" s="25"/>
      <c r="B303" s="26" t="s">
        <v>28</v>
      </c>
      <c r="C303" s="27">
        <f t="shared" si="764"/>
        <v>92102</v>
      </c>
      <c r="D303" s="27">
        <f>SUM(E303:F303)</f>
        <v>7445</v>
      </c>
      <c r="E303" s="27">
        <v>6000</v>
      </c>
      <c r="F303" s="27">
        <v>1445</v>
      </c>
      <c r="G303" s="27">
        <v>20707</v>
      </c>
      <c r="H303" s="27">
        <v>63950</v>
      </c>
      <c r="I303" s="27"/>
      <c r="J303" s="27"/>
      <c r="K303" s="27"/>
      <c r="L303" s="27"/>
      <c r="M303" s="27"/>
    </row>
    <row r="304" spans="1:13" s="7" customFormat="1" ht="15.75" customHeight="1" x14ac:dyDescent="0.2">
      <c r="A304" s="25"/>
      <c r="B304" s="25"/>
      <c r="C304" s="27">
        <f>D304+G304+H304+I304+J304+K304+L304+M304</f>
        <v>0</v>
      </c>
      <c r="D304" s="27">
        <f>SUM(E304,F304)</f>
        <v>0</v>
      </c>
      <c r="E304" s="28"/>
      <c r="F304" s="29"/>
      <c r="G304" s="29"/>
      <c r="H304" s="27"/>
      <c r="I304" s="27"/>
      <c r="J304" s="27"/>
      <c r="K304" s="27"/>
      <c r="L304" s="27"/>
      <c r="M304" s="27"/>
    </row>
    <row r="305" spans="1:13" s="7" customFormat="1" ht="15.75" customHeight="1" x14ac:dyDescent="0.2">
      <c r="A305" s="94"/>
      <c r="B305" s="94"/>
      <c r="C305" s="95">
        <f>SUM(C303:C304)</f>
        <v>92102</v>
      </c>
      <c r="D305" s="95">
        <f t="shared" ref="D305" si="816">SUM(D303:D304)</f>
        <v>7445</v>
      </c>
      <c r="E305" s="95">
        <f t="shared" ref="E305" si="817">SUM(E303:E304)</f>
        <v>6000</v>
      </c>
      <c r="F305" s="95">
        <f t="shared" ref="F305" si="818">SUM(F303:F304)</f>
        <v>1445</v>
      </c>
      <c r="G305" s="95">
        <f t="shared" ref="G305" si="819">SUM(G303:G304)</f>
        <v>20707</v>
      </c>
      <c r="H305" s="95">
        <f t="shared" ref="H305" si="820">SUM(H303:H304)</f>
        <v>63950</v>
      </c>
      <c r="I305" s="95">
        <f t="shared" ref="I305" si="821">SUM(I303:I304)</f>
        <v>0</v>
      </c>
      <c r="J305" s="95">
        <f t="shared" ref="J305" si="822">SUM(J303:J304)</f>
        <v>0</v>
      </c>
      <c r="K305" s="95">
        <f t="shared" ref="K305" si="823">SUM(K303:K304)</f>
        <v>0</v>
      </c>
      <c r="L305" s="95">
        <f t="shared" ref="L305" si="824">SUM(L303:L304)</f>
        <v>0</v>
      </c>
      <c r="M305" s="95">
        <f t="shared" ref="M305" si="825">SUM(M303:M304)</f>
        <v>0</v>
      </c>
    </row>
    <row r="306" spans="1:13" s="12" customFormat="1" ht="15.75" customHeight="1" x14ac:dyDescent="0.2">
      <c r="A306" s="32" t="s">
        <v>29</v>
      </c>
      <c r="B306" s="32" t="s">
        <v>30</v>
      </c>
      <c r="C306" s="34">
        <f>SUM(C309,C312,C315,C318,C321,C324,C327,C330,C333,C336,C339)</f>
        <v>351833</v>
      </c>
      <c r="D306" s="34">
        <f t="shared" ref="D306:M306" si="826">SUM(D309,D312,D315,D318,D321,D324,D327,D330,D333,D336,D339)</f>
        <v>225313</v>
      </c>
      <c r="E306" s="34">
        <f t="shared" si="826"/>
        <v>182076</v>
      </c>
      <c r="F306" s="34">
        <f t="shared" si="826"/>
        <v>43237</v>
      </c>
      <c r="G306" s="34">
        <f t="shared" si="826"/>
        <v>94508</v>
      </c>
      <c r="H306" s="34">
        <f t="shared" si="826"/>
        <v>0</v>
      </c>
      <c r="I306" s="34">
        <f t="shared" si="826"/>
        <v>0</v>
      </c>
      <c r="J306" s="34">
        <f t="shared" si="826"/>
        <v>32012</v>
      </c>
      <c r="K306" s="34">
        <f t="shared" si="826"/>
        <v>0</v>
      </c>
      <c r="L306" s="34">
        <f t="shared" si="826"/>
        <v>0</v>
      </c>
      <c r="M306" s="34">
        <f t="shared" si="826"/>
        <v>0</v>
      </c>
    </row>
    <row r="307" spans="1:13" s="7" customFormat="1" ht="15.75" customHeight="1" x14ac:dyDescent="0.2">
      <c r="A307" s="25"/>
      <c r="B307" s="25"/>
      <c r="C307" s="27">
        <f>D307+G307+H307+I307+J307+K307+L307+M307</f>
        <v>0</v>
      </c>
      <c r="D307" s="27">
        <f>SUM(E307,F307)</f>
        <v>0</v>
      </c>
      <c r="E307" s="28">
        <f>SUM(E310,E313,E316,E319,E322,E325,E328,E331,E334,E337,E340)</f>
        <v>-396</v>
      </c>
      <c r="F307" s="28">
        <f t="shared" ref="F307:M307" si="827">SUM(F310,F313,F316,F319,F322,F325,F328,F331,F334,F337,F340)</f>
        <v>396</v>
      </c>
      <c r="G307" s="28">
        <f t="shared" si="827"/>
        <v>0</v>
      </c>
      <c r="H307" s="28">
        <f t="shared" si="827"/>
        <v>0</v>
      </c>
      <c r="I307" s="28">
        <f t="shared" si="827"/>
        <v>0</v>
      </c>
      <c r="J307" s="28">
        <f t="shared" si="827"/>
        <v>0</v>
      </c>
      <c r="K307" s="28">
        <f t="shared" si="827"/>
        <v>0</v>
      </c>
      <c r="L307" s="28">
        <f t="shared" si="827"/>
        <v>0</v>
      </c>
      <c r="M307" s="28">
        <f t="shared" si="827"/>
        <v>0</v>
      </c>
    </row>
    <row r="308" spans="1:13" s="7" customFormat="1" ht="15.75" customHeight="1" x14ac:dyDescent="0.2">
      <c r="A308" s="92"/>
      <c r="B308" s="92"/>
      <c r="C308" s="95">
        <f>SUM(C306,C307)</f>
        <v>351833</v>
      </c>
      <c r="D308" s="95">
        <f t="shared" ref="D308:M308" si="828">SUM(D306,D307)</f>
        <v>225313</v>
      </c>
      <c r="E308" s="95">
        <f t="shared" si="828"/>
        <v>181680</v>
      </c>
      <c r="F308" s="95">
        <f t="shared" si="828"/>
        <v>43633</v>
      </c>
      <c r="G308" s="95">
        <f t="shared" si="828"/>
        <v>94508</v>
      </c>
      <c r="H308" s="95">
        <f t="shared" si="828"/>
        <v>0</v>
      </c>
      <c r="I308" s="95">
        <f t="shared" si="828"/>
        <v>0</v>
      </c>
      <c r="J308" s="95">
        <f t="shared" si="828"/>
        <v>32012</v>
      </c>
      <c r="K308" s="95">
        <f t="shared" si="828"/>
        <v>0</v>
      </c>
      <c r="L308" s="95">
        <f t="shared" si="828"/>
        <v>0</v>
      </c>
      <c r="M308" s="95">
        <f t="shared" si="828"/>
        <v>0</v>
      </c>
    </row>
    <row r="309" spans="1:13" s="7" customFormat="1" ht="15.75" customHeight="1" x14ac:dyDescent="0.2">
      <c r="A309" s="25"/>
      <c r="B309" s="26" t="s">
        <v>31</v>
      </c>
      <c r="C309" s="27">
        <f>SUM(D309,G309,H309:M309)</f>
        <v>208906</v>
      </c>
      <c r="D309" s="27">
        <f t="shared" si="765"/>
        <v>140265</v>
      </c>
      <c r="E309" s="29">
        <v>112765</v>
      </c>
      <c r="F309" s="29">
        <v>27500</v>
      </c>
      <c r="G309" s="29">
        <v>50231</v>
      </c>
      <c r="H309" s="27"/>
      <c r="I309" s="27"/>
      <c r="J309" s="27">
        <v>18410</v>
      </c>
      <c r="K309" s="27"/>
      <c r="L309" s="27"/>
      <c r="M309" s="27"/>
    </row>
    <row r="310" spans="1:13" s="7" customFormat="1" ht="15.75" customHeight="1" x14ac:dyDescent="0.2">
      <c r="A310" s="25"/>
      <c r="B310" s="25"/>
      <c r="C310" s="27">
        <f>D310+G310+H310+I310+J310+K310+L310+M310</f>
        <v>0</v>
      </c>
      <c r="D310" s="27">
        <f>SUM(E310,F310)</f>
        <v>0</v>
      </c>
      <c r="E310" s="28"/>
      <c r="F310" s="29"/>
      <c r="G310" s="29"/>
      <c r="H310" s="27"/>
      <c r="I310" s="27"/>
      <c r="J310" s="27"/>
      <c r="K310" s="27"/>
      <c r="L310" s="27"/>
      <c r="M310" s="27"/>
    </row>
    <row r="311" spans="1:13" s="7" customFormat="1" ht="15.75" customHeight="1" x14ac:dyDescent="0.2">
      <c r="A311" s="94"/>
      <c r="B311" s="94"/>
      <c r="C311" s="95">
        <f>SUM(C309:C310)</f>
        <v>208906</v>
      </c>
      <c r="D311" s="95">
        <f t="shared" ref="D311" si="829">SUM(D309:D310)</f>
        <v>140265</v>
      </c>
      <c r="E311" s="95">
        <f t="shared" ref="E311" si="830">SUM(E309:E310)</f>
        <v>112765</v>
      </c>
      <c r="F311" s="95">
        <f t="shared" ref="F311" si="831">SUM(F309:F310)</f>
        <v>27500</v>
      </c>
      <c r="G311" s="95">
        <f t="shared" ref="G311" si="832">SUM(G309:G310)</f>
        <v>50231</v>
      </c>
      <c r="H311" s="95">
        <f t="shared" ref="H311" si="833">SUM(H309:H310)</f>
        <v>0</v>
      </c>
      <c r="I311" s="95">
        <f t="shared" ref="I311" si="834">SUM(I309:I310)</f>
        <v>0</v>
      </c>
      <c r="J311" s="95">
        <f t="shared" ref="J311" si="835">SUM(J309:J310)</f>
        <v>18410</v>
      </c>
      <c r="K311" s="95">
        <f t="shared" ref="K311" si="836">SUM(K309:K310)</f>
        <v>0</v>
      </c>
      <c r="L311" s="95">
        <f t="shared" ref="L311" si="837">SUM(L309:L310)</f>
        <v>0</v>
      </c>
      <c r="M311" s="95">
        <f t="shared" ref="M311" si="838">SUM(M309:M310)</f>
        <v>0</v>
      </c>
    </row>
    <row r="312" spans="1:13" s="7" customFormat="1" ht="15.75" customHeight="1" x14ac:dyDescent="0.2">
      <c r="A312" s="25"/>
      <c r="B312" s="26" t="s">
        <v>32</v>
      </c>
      <c r="C312" s="27">
        <f t="shared" ref="C312:C339" si="839">SUM(D312,G312,H312:M312)</f>
        <v>13142</v>
      </c>
      <c r="D312" s="27">
        <f>SUM(E312:F312)</f>
        <v>7779</v>
      </c>
      <c r="E312" s="29">
        <v>6346</v>
      </c>
      <c r="F312" s="29">
        <v>1433</v>
      </c>
      <c r="G312" s="29">
        <v>4483</v>
      </c>
      <c r="H312" s="27"/>
      <c r="I312" s="27"/>
      <c r="J312" s="27">
        <v>880</v>
      </c>
      <c r="K312" s="27"/>
      <c r="L312" s="27"/>
      <c r="M312" s="27"/>
    </row>
    <row r="313" spans="1:13" s="7" customFormat="1" ht="15.75" customHeight="1" x14ac:dyDescent="0.2">
      <c r="A313" s="25"/>
      <c r="B313" s="25"/>
      <c r="C313" s="27">
        <f>D313+G313+H313+I313+J313+K313+L313+M313</f>
        <v>0</v>
      </c>
      <c r="D313" s="27">
        <f>SUM(E313,F313)</f>
        <v>0</v>
      </c>
      <c r="E313" s="28"/>
      <c r="F313" s="29"/>
      <c r="G313" s="29"/>
      <c r="H313" s="27"/>
      <c r="I313" s="27"/>
      <c r="J313" s="27"/>
      <c r="K313" s="27"/>
      <c r="L313" s="27"/>
      <c r="M313" s="27"/>
    </row>
    <row r="314" spans="1:13" s="7" customFormat="1" ht="15.75" customHeight="1" x14ac:dyDescent="0.2">
      <c r="A314" s="94"/>
      <c r="B314" s="94"/>
      <c r="C314" s="95">
        <f>SUM(C312:C313)</f>
        <v>13142</v>
      </c>
      <c r="D314" s="95">
        <f t="shared" ref="D314" si="840">SUM(D312:D313)</f>
        <v>7779</v>
      </c>
      <c r="E314" s="95">
        <f t="shared" ref="E314" si="841">SUM(E312:E313)</f>
        <v>6346</v>
      </c>
      <c r="F314" s="95">
        <f t="shared" ref="F314" si="842">SUM(F312:F313)</f>
        <v>1433</v>
      </c>
      <c r="G314" s="95">
        <f t="shared" ref="G314" si="843">SUM(G312:G313)</f>
        <v>4483</v>
      </c>
      <c r="H314" s="95">
        <f t="shared" ref="H314" si="844">SUM(H312:H313)</f>
        <v>0</v>
      </c>
      <c r="I314" s="95">
        <f t="shared" ref="I314" si="845">SUM(I312:I313)</f>
        <v>0</v>
      </c>
      <c r="J314" s="95">
        <f t="shared" ref="J314" si="846">SUM(J312:J313)</f>
        <v>880</v>
      </c>
      <c r="K314" s="95">
        <f t="shared" ref="K314" si="847">SUM(K312:K313)</f>
        <v>0</v>
      </c>
      <c r="L314" s="95">
        <f t="shared" ref="L314" si="848">SUM(L312:L313)</f>
        <v>0</v>
      </c>
      <c r="M314" s="95">
        <f t="shared" ref="M314" si="849">SUM(M312:M313)</f>
        <v>0</v>
      </c>
    </row>
    <row r="315" spans="1:13" s="7" customFormat="1" ht="15.75" customHeight="1" x14ac:dyDescent="0.2">
      <c r="A315" s="25"/>
      <c r="B315" s="26" t="s">
        <v>137</v>
      </c>
      <c r="C315" s="27">
        <f>SUM(D315,G315,H315:M315)</f>
        <v>13098</v>
      </c>
      <c r="D315" s="27">
        <f>SUM(E315:F315)</f>
        <v>7475</v>
      </c>
      <c r="E315" s="29">
        <v>6056</v>
      </c>
      <c r="F315" s="29">
        <v>1419</v>
      </c>
      <c r="G315" s="29">
        <v>3513</v>
      </c>
      <c r="H315" s="27"/>
      <c r="I315" s="27"/>
      <c r="J315" s="27">
        <v>2110</v>
      </c>
      <c r="K315" s="27"/>
      <c r="L315" s="27"/>
      <c r="M315" s="27"/>
    </row>
    <row r="316" spans="1:13" s="7" customFormat="1" ht="15.75" customHeight="1" x14ac:dyDescent="0.2">
      <c r="A316" s="25"/>
      <c r="B316" s="25"/>
      <c r="C316" s="27">
        <f>D316+G316+H316+I316+J316+K316+L316+M316</f>
        <v>0</v>
      </c>
      <c r="D316" s="27">
        <f>SUM(E316,F316)</f>
        <v>0</v>
      </c>
      <c r="E316" s="28"/>
      <c r="F316" s="29"/>
      <c r="G316" s="29"/>
      <c r="H316" s="27"/>
      <c r="I316" s="27"/>
      <c r="J316" s="27"/>
      <c r="K316" s="27"/>
      <c r="L316" s="27"/>
      <c r="M316" s="27"/>
    </row>
    <row r="317" spans="1:13" s="7" customFormat="1" ht="15.75" customHeight="1" x14ac:dyDescent="0.2">
      <c r="A317" s="94"/>
      <c r="B317" s="94"/>
      <c r="C317" s="95">
        <f>SUM(C315:C316)</f>
        <v>13098</v>
      </c>
      <c r="D317" s="95">
        <f t="shared" ref="D317" si="850">SUM(D315:D316)</f>
        <v>7475</v>
      </c>
      <c r="E317" s="95">
        <f t="shared" ref="E317" si="851">SUM(E315:E316)</f>
        <v>6056</v>
      </c>
      <c r="F317" s="95">
        <f t="shared" ref="F317" si="852">SUM(F315:F316)</f>
        <v>1419</v>
      </c>
      <c r="G317" s="95">
        <f t="shared" ref="G317" si="853">SUM(G315:G316)</f>
        <v>3513</v>
      </c>
      <c r="H317" s="95">
        <f t="shared" ref="H317" si="854">SUM(H315:H316)</f>
        <v>0</v>
      </c>
      <c r="I317" s="95">
        <f t="shared" ref="I317" si="855">SUM(I315:I316)</f>
        <v>0</v>
      </c>
      <c r="J317" s="95">
        <f t="shared" ref="J317" si="856">SUM(J315:J316)</f>
        <v>2110</v>
      </c>
      <c r="K317" s="95">
        <f t="shared" ref="K317" si="857">SUM(K315:K316)</f>
        <v>0</v>
      </c>
      <c r="L317" s="95">
        <f t="shared" ref="L317" si="858">SUM(L315:L316)</f>
        <v>0</v>
      </c>
      <c r="M317" s="95">
        <f t="shared" ref="M317" si="859">SUM(M315:M316)</f>
        <v>0</v>
      </c>
    </row>
    <row r="318" spans="1:13" s="7" customFormat="1" ht="15.75" customHeight="1" x14ac:dyDescent="0.2">
      <c r="A318" s="25"/>
      <c r="B318" s="26" t="s">
        <v>138</v>
      </c>
      <c r="C318" s="27">
        <f t="shared" si="839"/>
        <v>11974</v>
      </c>
      <c r="D318" s="27">
        <f>SUM(E318:F318)</f>
        <v>7464</v>
      </c>
      <c r="E318" s="29">
        <v>6046</v>
      </c>
      <c r="F318" s="29">
        <v>1418</v>
      </c>
      <c r="G318" s="29">
        <v>3850</v>
      </c>
      <c r="H318" s="27"/>
      <c r="I318" s="27"/>
      <c r="J318" s="27">
        <v>660</v>
      </c>
      <c r="K318" s="27"/>
      <c r="L318" s="27"/>
      <c r="M318" s="27"/>
    </row>
    <row r="319" spans="1:13" s="7" customFormat="1" ht="15.75" customHeight="1" x14ac:dyDescent="0.2">
      <c r="A319" s="25"/>
      <c r="B319" s="25"/>
      <c r="C319" s="27">
        <f>D319+G319+H319+I319+J319+K319+L319+M319</f>
        <v>0</v>
      </c>
      <c r="D319" s="27">
        <f>SUM(E319,F319)</f>
        <v>0</v>
      </c>
      <c r="E319" s="28"/>
      <c r="F319" s="29"/>
      <c r="G319" s="29"/>
      <c r="H319" s="27"/>
      <c r="I319" s="27"/>
      <c r="J319" s="27"/>
      <c r="K319" s="27"/>
      <c r="L319" s="27"/>
      <c r="M319" s="27"/>
    </row>
    <row r="320" spans="1:13" s="7" customFormat="1" ht="15.75" customHeight="1" x14ac:dyDescent="0.2">
      <c r="A320" s="94"/>
      <c r="B320" s="94"/>
      <c r="C320" s="95">
        <f>SUM(C318:C319)</f>
        <v>11974</v>
      </c>
      <c r="D320" s="95">
        <f t="shared" ref="D320" si="860">SUM(D318:D319)</f>
        <v>7464</v>
      </c>
      <c r="E320" s="95">
        <f t="shared" ref="E320" si="861">SUM(E318:E319)</f>
        <v>6046</v>
      </c>
      <c r="F320" s="95">
        <f t="shared" ref="F320" si="862">SUM(F318:F319)</f>
        <v>1418</v>
      </c>
      <c r="G320" s="95">
        <f t="shared" ref="G320" si="863">SUM(G318:G319)</f>
        <v>3850</v>
      </c>
      <c r="H320" s="95">
        <f t="shared" ref="H320" si="864">SUM(H318:H319)</f>
        <v>0</v>
      </c>
      <c r="I320" s="95">
        <f t="shared" ref="I320" si="865">SUM(I318:I319)</f>
        <v>0</v>
      </c>
      <c r="J320" s="95">
        <f t="shared" ref="J320" si="866">SUM(J318:J319)</f>
        <v>660</v>
      </c>
      <c r="K320" s="95">
        <f t="shared" ref="K320" si="867">SUM(K318:K319)</f>
        <v>0</v>
      </c>
      <c r="L320" s="95">
        <f t="shared" ref="L320" si="868">SUM(L318:L319)</f>
        <v>0</v>
      </c>
      <c r="M320" s="95">
        <f t="shared" ref="M320" si="869">SUM(M318:M319)</f>
        <v>0</v>
      </c>
    </row>
    <row r="321" spans="1:13" s="7" customFormat="1" ht="15.75" customHeight="1" x14ac:dyDescent="0.2">
      <c r="A321" s="25"/>
      <c r="B321" s="26" t="s">
        <v>33</v>
      </c>
      <c r="C321" s="27">
        <f t="shared" si="839"/>
        <v>18246</v>
      </c>
      <c r="D321" s="27">
        <f>SUM(E321:F321)</f>
        <v>10713</v>
      </c>
      <c r="E321" s="29">
        <v>8787</v>
      </c>
      <c r="F321" s="29">
        <v>1926</v>
      </c>
      <c r="G321" s="29">
        <v>6653</v>
      </c>
      <c r="H321" s="27"/>
      <c r="I321" s="27"/>
      <c r="J321" s="27">
        <v>880</v>
      </c>
      <c r="K321" s="27"/>
      <c r="L321" s="27"/>
      <c r="M321" s="27"/>
    </row>
    <row r="322" spans="1:13" s="7" customFormat="1" ht="15.75" customHeight="1" x14ac:dyDescent="0.2">
      <c r="A322" s="25"/>
      <c r="B322" s="25"/>
      <c r="C322" s="27">
        <f>D322+G322+H322+I322+J322+K322+L322+M322</f>
        <v>0</v>
      </c>
      <c r="D322" s="27">
        <f>SUM(E322,F322)</f>
        <v>0</v>
      </c>
      <c r="E322" s="28">
        <v>-246</v>
      </c>
      <c r="F322" s="29">
        <v>246</v>
      </c>
      <c r="G322" s="29"/>
      <c r="H322" s="27"/>
      <c r="I322" s="27"/>
      <c r="J322" s="27"/>
      <c r="K322" s="27"/>
      <c r="L322" s="27"/>
      <c r="M322" s="27"/>
    </row>
    <row r="323" spans="1:13" s="7" customFormat="1" ht="15.75" customHeight="1" x14ac:dyDescent="0.2">
      <c r="A323" s="94"/>
      <c r="B323" s="94"/>
      <c r="C323" s="95">
        <f>SUM(C321:C322)</f>
        <v>18246</v>
      </c>
      <c r="D323" s="95">
        <f t="shared" ref="D323" si="870">SUM(D321:D322)</f>
        <v>10713</v>
      </c>
      <c r="E323" s="95">
        <f t="shared" ref="E323" si="871">SUM(E321:E322)</f>
        <v>8541</v>
      </c>
      <c r="F323" s="95">
        <f t="shared" ref="F323" si="872">SUM(F321:F322)</f>
        <v>2172</v>
      </c>
      <c r="G323" s="95">
        <f t="shared" ref="G323" si="873">SUM(G321:G322)</f>
        <v>6653</v>
      </c>
      <c r="H323" s="95">
        <f t="shared" ref="H323" si="874">SUM(H321:H322)</f>
        <v>0</v>
      </c>
      <c r="I323" s="95">
        <f t="shared" ref="I323" si="875">SUM(I321:I322)</f>
        <v>0</v>
      </c>
      <c r="J323" s="95">
        <f t="shared" ref="J323" si="876">SUM(J321:J322)</f>
        <v>880</v>
      </c>
      <c r="K323" s="95">
        <f t="shared" ref="K323" si="877">SUM(K321:K322)</f>
        <v>0</v>
      </c>
      <c r="L323" s="95">
        <f t="shared" ref="L323" si="878">SUM(L321:L322)</f>
        <v>0</v>
      </c>
      <c r="M323" s="95">
        <f t="shared" ref="M323" si="879">SUM(M321:M322)</f>
        <v>0</v>
      </c>
    </row>
    <row r="324" spans="1:13" s="7" customFormat="1" ht="15.75" customHeight="1" x14ac:dyDescent="0.2">
      <c r="A324" s="25"/>
      <c r="B324" s="26" t="s">
        <v>34</v>
      </c>
      <c r="C324" s="27">
        <f t="shared" si="839"/>
        <v>16506</v>
      </c>
      <c r="D324" s="27">
        <f t="shared" si="765"/>
        <v>10083</v>
      </c>
      <c r="E324" s="29">
        <v>8187</v>
      </c>
      <c r="F324" s="29">
        <v>1896</v>
      </c>
      <c r="G324" s="29">
        <v>4343</v>
      </c>
      <c r="H324" s="27"/>
      <c r="I324" s="27"/>
      <c r="J324" s="27">
        <v>2080</v>
      </c>
      <c r="K324" s="27"/>
      <c r="L324" s="27"/>
      <c r="M324" s="27"/>
    </row>
    <row r="325" spans="1:13" s="7" customFormat="1" ht="15.75" customHeight="1" x14ac:dyDescent="0.2">
      <c r="A325" s="25"/>
      <c r="B325" s="25"/>
      <c r="C325" s="27">
        <f>D325+G325+H325+I325+J325+K325+L325+M325</f>
        <v>0</v>
      </c>
      <c r="D325" s="27">
        <f>SUM(E325,F325)</f>
        <v>0</v>
      </c>
      <c r="E325" s="28"/>
      <c r="F325" s="29"/>
      <c r="G325" s="29"/>
      <c r="H325" s="27"/>
      <c r="I325" s="27"/>
      <c r="J325" s="27"/>
      <c r="K325" s="27"/>
      <c r="L325" s="27"/>
      <c r="M325" s="27"/>
    </row>
    <row r="326" spans="1:13" s="7" customFormat="1" ht="15.75" customHeight="1" x14ac:dyDescent="0.2">
      <c r="A326" s="94"/>
      <c r="B326" s="94"/>
      <c r="C326" s="95">
        <f>SUM(C324:C325)</f>
        <v>16506</v>
      </c>
      <c r="D326" s="95">
        <f t="shared" ref="D326" si="880">SUM(D324:D325)</f>
        <v>10083</v>
      </c>
      <c r="E326" s="95">
        <f t="shared" ref="E326" si="881">SUM(E324:E325)</f>
        <v>8187</v>
      </c>
      <c r="F326" s="95">
        <f t="shared" ref="F326" si="882">SUM(F324:F325)</f>
        <v>1896</v>
      </c>
      <c r="G326" s="95">
        <f t="shared" ref="G326" si="883">SUM(G324:G325)</f>
        <v>4343</v>
      </c>
      <c r="H326" s="95">
        <f t="shared" ref="H326" si="884">SUM(H324:H325)</f>
        <v>0</v>
      </c>
      <c r="I326" s="95">
        <f t="shared" ref="I326" si="885">SUM(I324:I325)</f>
        <v>0</v>
      </c>
      <c r="J326" s="95">
        <f t="shared" ref="J326" si="886">SUM(J324:J325)</f>
        <v>2080</v>
      </c>
      <c r="K326" s="95">
        <f t="shared" ref="K326" si="887">SUM(K324:K325)</f>
        <v>0</v>
      </c>
      <c r="L326" s="95">
        <f t="shared" ref="L326" si="888">SUM(L324:L325)</f>
        <v>0</v>
      </c>
      <c r="M326" s="95">
        <f t="shared" ref="M326" si="889">SUM(M324:M325)</f>
        <v>0</v>
      </c>
    </row>
    <row r="327" spans="1:13" s="7" customFormat="1" ht="15.75" customHeight="1" x14ac:dyDescent="0.2">
      <c r="A327" s="25"/>
      <c r="B327" s="26" t="s">
        <v>35</v>
      </c>
      <c r="C327" s="27">
        <f t="shared" si="839"/>
        <v>12546</v>
      </c>
      <c r="D327" s="27">
        <f>SUM(E327:F327)</f>
        <v>7378</v>
      </c>
      <c r="E327" s="29">
        <v>5964</v>
      </c>
      <c r="F327" s="29">
        <v>1414</v>
      </c>
      <c r="G327" s="29">
        <v>2976</v>
      </c>
      <c r="H327" s="27"/>
      <c r="I327" s="27"/>
      <c r="J327" s="27">
        <v>2192</v>
      </c>
      <c r="K327" s="27"/>
      <c r="L327" s="27"/>
      <c r="M327" s="27"/>
    </row>
    <row r="328" spans="1:13" s="7" customFormat="1" ht="15.75" customHeight="1" x14ac:dyDescent="0.2">
      <c r="A328" s="25"/>
      <c r="B328" s="25"/>
      <c r="C328" s="27">
        <f>D328+G328+H328+I328+J328+K328+L328+M328</f>
        <v>0</v>
      </c>
      <c r="D328" s="27">
        <f>SUM(E328,F328)</f>
        <v>0</v>
      </c>
      <c r="E328" s="28"/>
      <c r="F328" s="29"/>
      <c r="G328" s="29"/>
      <c r="H328" s="27"/>
      <c r="I328" s="27"/>
      <c r="J328" s="27"/>
      <c r="K328" s="27"/>
      <c r="L328" s="27"/>
      <c r="M328" s="27"/>
    </row>
    <row r="329" spans="1:13" s="7" customFormat="1" ht="15.75" customHeight="1" x14ac:dyDescent="0.2">
      <c r="A329" s="94"/>
      <c r="B329" s="94"/>
      <c r="C329" s="95">
        <f>SUM(C327:C328)</f>
        <v>12546</v>
      </c>
      <c r="D329" s="95">
        <f t="shared" ref="D329" si="890">SUM(D327:D328)</f>
        <v>7378</v>
      </c>
      <c r="E329" s="95">
        <f t="shared" ref="E329" si="891">SUM(E327:E328)</f>
        <v>5964</v>
      </c>
      <c r="F329" s="95">
        <f t="shared" ref="F329" si="892">SUM(F327:F328)</f>
        <v>1414</v>
      </c>
      <c r="G329" s="95">
        <f t="shared" ref="G329" si="893">SUM(G327:G328)</f>
        <v>2976</v>
      </c>
      <c r="H329" s="95">
        <f t="shared" ref="H329" si="894">SUM(H327:H328)</f>
        <v>0</v>
      </c>
      <c r="I329" s="95">
        <f t="shared" ref="I329" si="895">SUM(I327:I328)</f>
        <v>0</v>
      </c>
      <c r="J329" s="95">
        <f t="shared" ref="J329" si="896">SUM(J327:J328)</f>
        <v>2192</v>
      </c>
      <c r="K329" s="95">
        <f t="shared" ref="K329" si="897">SUM(K327:K328)</f>
        <v>0</v>
      </c>
      <c r="L329" s="95">
        <f t="shared" ref="L329" si="898">SUM(L327:L328)</f>
        <v>0</v>
      </c>
      <c r="M329" s="95">
        <f t="shared" ref="M329" si="899">SUM(M327:M328)</f>
        <v>0</v>
      </c>
    </row>
    <row r="330" spans="1:13" s="7" customFormat="1" ht="15.75" customHeight="1" x14ac:dyDescent="0.2">
      <c r="A330" s="25"/>
      <c r="B330" s="26" t="s">
        <v>139</v>
      </c>
      <c r="C330" s="27">
        <f>SUM(D330,G330,H330:M330)</f>
        <v>18917</v>
      </c>
      <c r="D330" s="27">
        <f>SUM(E330:F330)</f>
        <v>10031</v>
      </c>
      <c r="E330" s="29">
        <v>8137</v>
      </c>
      <c r="F330" s="29">
        <v>1894</v>
      </c>
      <c r="G330" s="29">
        <v>8006</v>
      </c>
      <c r="H330" s="27"/>
      <c r="I330" s="27"/>
      <c r="J330" s="27">
        <v>880</v>
      </c>
      <c r="K330" s="27"/>
      <c r="L330" s="27"/>
      <c r="M330" s="27"/>
    </row>
    <row r="331" spans="1:13" s="7" customFormat="1" ht="15.75" customHeight="1" x14ac:dyDescent="0.2">
      <c r="A331" s="25"/>
      <c r="B331" s="25"/>
      <c r="C331" s="27">
        <f>D331+G331+H331+I331+J331+K331+L331+M331</f>
        <v>0</v>
      </c>
      <c r="D331" s="27">
        <f>SUM(E331,F331)</f>
        <v>0</v>
      </c>
      <c r="E331" s="28">
        <v>-150</v>
      </c>
      <c r="F331" s="29">
        <v>150</v>
      </c>
      <c r="G331" s="29"/>
      <c r="H331" s="27"/>
      <c r="I331" s="27"/>
      <c r="J331" s="27"/>
      <c r="K331" s="27"/>
      <c r="L331" s="27"/>
      <c r="M331" s="27"/>
    </row>
    <row r="332" spans="1:13" s="7" customFormat="1" ht="15.75" customHeight="1" x14ac:dyDescent="0.2">
      <c r="A332" s="94"/>
      <c r="B332" s="94"/>
      <c r="C332" s="95">
        <f>SUM(C330:C331)</f>
        <v>18917</v>
      </c>
      <c r="D332" s="95">
        <f t="shared" ref="D332" si="900">SUM(D330:D331)</f>
        <v>10031</v>
      </c>
      <c r="E332" s="95">
        <f t="shared" ref="E332" si="901">SUM(E330:E331)</f>
        <v>7987</v>
      </c>
      <c r="F332" s="95">
        <f t="shared" ref="F332" si="902">SUM(F330:F331)</f>
        <v>2044</v>
      </c>
      <c r="G332" s="95">
        <f t="shared" ref="G332" si="903">SUM(G330:G331)</f>
        <v>8006</v>
      </c>
      <c r="H332" s="95">
        <f t="shared" ref="H332" si="904">SUM(H330:H331)</f>
        <v>0</v>
      </c>
      <c r="I332" s="95">
        <f t="shared" ref="I332" si="905">SUM(I330:I331)</f>
        <v>0</v>
      </c>
      <c r="J332" s="95">
        <f t="shared" ref="J332" si="906">SUM(J330:J331)</f>
        <v>880</v>
      </c>
      <c r="K332" s="95">
        <f t="shared" ref="K332" si="907">SUM(K330:K331)</f>
        <v>0</v>
      </c>
      <c r="L332" s="95">
        <f t="shared" ref="L332" si="908">SUM(L330:L331)</f>
        <v>0</v>
      </c>
      <c r="M332" s="95">
        <f t="shared" ref="M332" si="909">SUM(M330:M331)</f>
        <v>0</v>
      </c>
    </row>
    <row r="333" spans="1:13" s="7" customFormat="1" ht="15.75" customHeight="1" x14ac:dyDescent="0.2">
      <c r="A333" s="25"/>
      <c r="B333" s="26" t="s">
        <v>36</v>
      </c>
      <c r="C333" s="27">
        <f t="shared" si="839"/>
        <v>12988</v>
      </c>
      <c r="D333" s="27">
        <f>SUM(E333:F333)</f>
        <v>8252</v>
      </c>
      <c r="E333" s="29">
        <v>6796</v>
      </c>
      <c r="F333" s="29">
        <v>1456</v>
      </c>
      <c r="G333" s="29">
        <v>3856</v>
      </c>
      <c r="H333" s="27"/>
      <c r="I333" s="27"/>
      <c r="J333" s="27">
        <v>880</v>
      </c>
      <c r="K333" s="27"/>
      <c r="L333" s="27"/>
      <c r="M333" s="27"/>
    </row>
    <row r="334" spans="1:13" s="7" customFormat="1" ht="15.75" customHeight="1" x14ac:dyDescent="0.2">
      <c r="A334" s="25"/>
      <c r="B334" s="25"/>
      <c r="C334" s="27">
        <f>D334+G334+H334+I334+J334+K334+L334+M334</f>
        <v>0</v>
      </c>
      <c r="D334" s="27">
        <f>SUM(E334,F334)</f>
        <v>0</v>
      </c>
      <c r="E334" s="28"/>
      <c r="F334" s="29"/>
      <c r="G334" s="29"/>
      <c r="H334" s="27"/>
      <c r="I334" s="27"/>
      <c r="J334" s="27"/>
      <c r="K334" s="27"/>
      <c r="L334" s="27"/>
      <c r="M334" s="27"/>
    </row>
    <row r="335" spans="1:13" s="7" customFormat="1" ht="15.75" customHeight="1" x14ac:dyDescent="0.2">
      <c r="A335" s="94"/>
      <c r="B335" s="94"/>
      <c r="C335" s="95">
        <f>SUM(C333:C334)</f>
        <v>12988</v>
      </c>
      <c r="D335" s="95">
        <f t="shared" ref="D335" si="910">SUM(D333:D334)</f>
        <v>8252</v>
      </c>
      <c r="E335" s="95">
        <f t="shared" ref="E335" si="911">SUM(E333:E334)</f>
        <v>6796</v>
      </c>
      <c r="F335" s="95">
        <f t="shared" ref="F335" si="912">SUM(F333:F334)</f>
        <v>1456</v>
      </c>
      <c r="G335" s="95">
        <f t="shared" ref="G335" si="913">SUM(G333:G334)</f>
        <v>3856</v>
      </c>
      <c r="H335" s="95">
        <f t="shared" ref="H335" si="914">SUM(H333:H334)</f>
        <v>0</v>
      </c>
      <c r="I335" s="95">
        <f t="shared" ref="I335" si="915">SUM(I333:I334)</f>
        <v>0</v>
      </c>
      <c r="J335" s="95">
        <f t="shared" ref="J335" si="916">SUM(J333:J334)</f>
        <v>880</v>
      </c>
      <c r="K335" s="95">
        <f t="shared" ref="K335" si="917">SUM(K333:K334)</f>
        <v>0</v>
      </c>
      <c r="L335" s="95">
        <f t="shared" ref="L335" si="918">SUM(L333:L334)</f>
        <v>0</v>
      </c>
      <c r="M335" s="95">
        <f t="shared" ref="M335" si="919">SUM(M333:M334)</f>
        <v>0</v>
      </c>
    </row>
    <row r="336" spans="1:13" s="7" customFormat="1" ht="15.75" customHeight="1" x14ac:dyDescent="0.2">
      <c r="A336" s="25"/>
      <c r="B336" s="26" t="s">
        <v>37</v>
      </c>
      <c r="C336" s="27">
        <f t="shared" si="839"/>
        <v>13727</v>
      </c>
      <c r="D336" s="27">
        <f t="shared" si="765"/>
        <v>8199</v>
      </c>
      <c r="E336" s="29">
        <v>6746</v>
      </c>
      <c r="F336" s="29">
        <v>1453</v>
      </c>
      <c r="G336" s="29">
        <v>3148</v>
      </c>
      <c r="H336" s="27"/>
      <c r="I336" s="27"/>
      <c r="J336" s="27">
        <v>2380</v>
      </c>
      <c r="K336" s="27"/>
      <c r="L336" s="27"/>
      <c r="M336" s="27"/>
    </row>
    <row r="337" spans="1:13" s="7" customFormat="1" ht="15.75" customHeight="1" x14ac:dyDescent="0.2">
      <c r="A337" s="25"/>
      <c r="B337" s="25"/>
      <c r="C337" s="27">
        <f>D337+G337+H337+I337+J337+K337+L337+M337</f>
        <v>0</v>
      </c>
      <c r="D337" s="27">
        <f>SUM(E337,F337)</f>
        <v>0</v>
      </c>
      <c r="E337" s="28"/>
      <c r="F337" s="29"/>
      <c r="G337" s="29"/>
      <c r="H337" s="27"/>
      <c r="I337" s="27"/>
      <c r="J337" s="27"/>
      <c r="K337" s="27"/>
      <c r="L337" s="27"/>
      <c r="M337" s="27"/>
    </row>
    <row r="338" spans="1:13" s="7" customFormat="1" ht="15.75" customHeight="1" x14ac:dyDescent="0.2">
      <c r="A338" s="94"/>
      <c r="B338" s="94"/>
      <c r="C338" s="95">
        <f>SUM(C336:C337)</f>
        <v>13727</v>
      </c>
      <c r="D338" s="95">
        <f t="shared" ref="D338" si="920">SUM(D336:D337)</f>
        <v>8199</v>
      </c>
      <c r="E338" s="95">
        <f t="shared" ref="E338" si="921">SUM(E336:E337)</f>
        <v>6746</v>
      </c>
      <c r="F338" s="95">
        <f t="shared" ref="F338" si="922">SUM(F336:F337)</f>
        <v>1453</v>
      </c>
      <c r="G338" s="95">
        <f t="shared" ref="G338" si="923">SUM(G336:G337)</f>
        <v>3148</v>
      </c>
      <c r="H338" s="95">
        <f t="shared" ref="H338" si="924">SUM(H336:H337)</f>
        <v>0</v>
      </c>
      <c r="I338" s="95">
        <f t="shared" ref="I338" si="925">SUM(I336:I337)</f>
        <v>0</v>
      </c>
      <c r="J338" s="95">
        <f t="shared" ref="J338" si="926">SUM(J336:J337)</f>
        <v>2380</v>
      </c>
      <c r="K338" s="95">
        <f t="shared" ref="K338" si="927">SUM(K336:K337)</f>
        <v>0</v>
      </c>
      <c r="L338" s="95">
        <f t="shared" ref="L338" si="928">SUM(L336:L337)</f>
        <v>0</v>
      </c>
      <c r="M338" s="95">
        <f t="shared" ref="M338" si="929">SUM(M336:M337)</f>
        <v>0</v>
      </c>
    </row>
    <row r="339" spans="1:13" s="7" customFormat="1" ht="15.75" customHeight="1" x14ac:dyDescent="0.2">
      <c r="A339" s="25"/>
      <c r="B339" s="26" t="s">
        <v>38</v>
      </c>
      <c r="C339" s="27">
        <f t="shared" si="839"/>
        <v>11783</v>
      </c>
      <c r="D339" s="27">
        <f t="shared" si="765"/>
        <v>7674</v>
      </c>
      <c r="E339" s="29">
        <v>6246</v>
      </c>
      <c r="F339" s="29">
        <v>1428</v>
      </c>
      <c r="G339" s="29">
        <v>3449</v>
      </c>
      <c r="H339" s="27"/>
      <c r="I339" s="27"/>
      <c r="J339" s="27">
        <v>660</v>
      </c>
      <c r="K339" s="27"/>
      <c r="L339" s="27"/>
      <c r="M339" s="27"/>
    </row>
    <row r="340" spans="1:13" s="7" customFormat="1" ht="15.75" customHeight="1" x14ac:dyDescent="0.2">
      <c r="A340" s="25"/>
      <c r="B340" s="25"/>
      <c r="C340" s="27">
        <f>D340+G340+H340+I340+J340+K340+L340+M340</f>
        <v>0</v>
      </c>
      <c r="D340" s="27">
        <f>SUM(E340,F340)</f>
        <v>0</v>
      </c>
      <c r="E340" s="28"/>
      <c r="F340" s="29"/>
      <c r="G340" s="29"/>
      <c r="H340" s="27"/>
      <c r="I340" s="27"/>
      <c r="J340" s="27"/>
      <c r="K340" s="27"/>
      <c r="L340" s="27"/>
      <c r="M340" s="27"/>
    </row>
    <row r="341" spans="1:13" s="7" customFormat="1" ht="15.75" customHeight="1" x14ac:dyDescent="0.2">
      <c r="A341" s="94"/>
      <c r="B341" s="94"/>
      <c r="C341" s="95">
        <f>SUM(C339:C340)</f>
        <v>11783</v>
      </c>
      <c r="D341" s="95">
        <f t="shared" ref="D341" si="930">SUM(D339:D340)</f>
        <v>7674</v>
      </c>
      <c r="E341" s="95">
        <f t="shared" ref="E341" si="931">SUM(E339:E340)</f>
        <v>6246</v>
      </c>
      <c r="F341" s="95">
        <f t="shared" ref="F341" si="932">SUM(F339:F340)</f>
        <v>1428</v>
      </c>
      <c r="G341" s="95">
        <f t="shared" ref="G341" si="933">SUM(G339:G340)</f>
        <v>3449</v>
      </c>
      <c r="H341" s="95">
        <f t="shared" ref="H341" si="934">SUM(H339:H340)</f>
        <v>0</v>
      </c>
      <c r="I341" s="95">
        <f t="shared" ref="I341" si="935">SUM(I339:I340)</f>
        <v>0</v>
      </c>
      <c r="J341" s="95">
        <f t="shared" ref="J341" si="936">SUM(J339:J340)</f>
        <v>660</v>
      </c>
      <c r="K341" s="95">
        <f t="shared" ref="K341" si="937">SUM(K339:K340)</f>
        <v>0</v>
      </c>
      <c r="L341" s="95">
        <f t="shared" ref="L341" si="938">SUM(L339:L340)</f>
        <v>0</v>
      </c>
      <c r="M341" s="95">
        <f t="shared" ref="M341" si="939">SUM(M339:M340)</f>
        <v>0</v>
      </c>
    </row>
    <row r="342" spans="1:13" s="12" customFormat="1" ht="15.75" customHeight="1" x14ac:dyDescent="0.2">
      <c r="A342" s="32" t="s">
        <v>39</v>
      </c>
      <c r="B342" s="32" t="s">
        <v>40</v>
      </c>
      <c r="C342" s="53">
        <f>SUM(C345,C348,C351,C354,C357,C360,C363,C366)</f>
        <v>941839</v>
      </c>
      <c r="D342" s="53">
        <f t="shared" ref="D342:M342" si="940">SUM(D345,D348,D351,D354,D357,D360,D363,D366)</f>
        <v>285935</v>
      </c>
      <c r="E342" s="53">
        <f t="shared" si="940"/>
        <v>230179</v>
      </c>
      <c r="F342" s="53">
        <f t="shared" si="940"/>
        <v>55756</v>
      </c>
      <c r="G342" s="53">
        <f t="shared" si="940"/>
        <v>638990</v>
      </c>
      <c r="H342" s="53">
        <f t="shared" si="940"/>
        <v>0</v>
      </c>
      <c r="I342" s="53">
        <f t="shared" si="940"/>
        <v>0</v>
      </c>
      <c r="J342" s="53">
        <f t="shared" si="940"/>
        <v>16914</v>
      </c>
      <c r="K342" s="53">
        <f t="shared" si="940"/>
        <v>0</v>
      </c>
      <c r="L342" s="53">
        <f t="shared" si="940"/>
        <v>0</v>
      </c>
      <c r="M342" s="53">
        <f t="shared" si="940"/>
        <v>0</v>
      </c>
    </row>
    <row r="343" spans="1:13" s="7" customFormat="1" ht="15.75" customHeight="1" x14ac:dyDescent="0.2">
      <c r="A343" s="25"/>
      <c r="B343" s="25"/>
      <c r="C343" s="27">
        <f>D343+G343+H343+I343+J343+K343+L343+M343</f>
        <v>-3159</v>
      </c>
      <c r="D343" s="27">
        <f>SUM(E343,F343)</f>
        <v>0</v>
      </c>
      <c r="E343" s="28">
        <f>SUM(E346,E349,E352,E355,E358,E361,E364,E367)</f>
        <v>0</v>
      </c>
      <c r="F343" s="28">
        <f t="shared" ref="F343:M343" si="941">SUM(F346,F349,F352,F355,F358,F361,F364,F367)</f>
        <v>0</v>
      </c>
      <c r="G343" s="28">
        <f t="shared" si="941"/>
        <v>-3735</v>
      </c>
      <c r="H343" s="28">
        <f t="shared" si="941"/>
        <v>0</v>
      </c>
      <c r="I343" s="28">
        <f t="shared" si="941"/>
        <v>0</v>
      </c>
      <c r="J343" s="28">
        <f t="shared" si="941"/>
        <v>576</v>
      </c>
      <c r="K343" s="28">
        <f t="shared" si="941"/>
        <v>0</v>
      </c>
      <c r="L343" s="28">
        <f t="shared" si="941"/>
        <v>0</v>
      </c>
      <c r="M343" s="28">
        <f t="shared" si="941"/>
        <v>0</v>
      </c>
    </row>
    <row r="344" spans="1:13" s="7" customFormat="1" ht="15.75" customHeight="1" x14ac:dyDescent="0.2">
      <c r="A344" s="92"/>
      <c r="B344" s="92"/>
      <c r="C344" s="95">
        <f>SUM(C342,C343)</f>
        <v>938680</v>
      </c>
      <c r="D344" s="95">
        <f t="shared" ref="D344:M344" si="942">SUM(D342,D343)</f>
        <v>285935</v>
      </c>
      <c r="E344" s="95">
        <f t="shared" si="942"/>
        <v>230179</v>
      </c>
      <c r="F344" s="95">
        <f t="shared" si="942"/>
        <v>55756</v>
      </c>
      <c r="G344" s="95">
        <f t="shared" si="942"/>
        <v>635255</v>
      </c>
      <c r="H344" s="95">
        <f t="shared" si="942"/>
        <v>0</v>
      </c>
      <c r="I344" s="95">
        <f t="shared" si="942"/>
        <v>0</v>
      </c>
      <c r="J344" s="95">
        <f t="shared" si="942"/>
        <v>17490</v>
      </c>
      <c r="K344" s="95">
        <f t="shared" si="942"/>
        <v>0</v>
      </c>
      <c r="L344" s="95">
        <f t="shared" si="942"/>
        <v>0</v>
      </c>
      <c r="M344" s="95">
        <f t="shared" si="942"/>
        <v>0</v>
      </c>
    </row>
    <row r="345" spans="1:13" s="7" customFormat="1" ht="15.75" customHeight="1" x14ac:dyDescent="0.2">
      <c r="A345" s="25"/>
      <c r="B345" s="26" t="s">
        <v>41</v>
      </c>
      <c r="C345" s="27">
        <f>SUM(D345,G345,H345:M345)</f>
        <v>108677</v>
      </c>
      <c r="D345" s="27">
        <f t="shared" si="765"/>
        <v>37304</v>
      </c>
      <c r="E345" s="29">
        <v>30062</v>
      </c>
      <c r="F345" s="29">
        <v>7242</v>
      </c>
      <c r="G345" s="29">
        <v>63373</v>
      </c>
      <c r="H345" s="27"/>
      <c r="I345" s="27"/>
      <c r="J345" s="27">
        <v>8000</v>
      </c>
      <c r="K345" s="27"/>
      <c r="L345" s="27"/>
      <c r="M345" s="27"/>
    </row>
    <row r="346" spans="1:13" s="7" customFormat="1" ht="15.75" customHeight="1" x14ac:dyDescent="0.2">
      <c r="A346" s="25"/>
      <c r="B346" s="25"/>
      <c r="C346" s="27">
        <f>D346+G346+H346+I346+J346+K346+L346+M346</f>
        <v>0</v>
      </c>
      <c r="D346" s="27">
        <f>SUM(E346,F346)</f>
        <v>0</v>
      </c>
      <c r="E346" s="28"/>
      <c r="F346" s="29"/>
      <c r="G346" s="29"/>
      <c r="H346" s="27"/>
      <c r="I346" s="27"/>
      <c r="J346" s="27"/>
      <c r="K346" s="27"/>
      <c r="L346" s="27"/>
      <c r="M346" s="27"/>
    </row>
    <row r="347" spans="1:13" s="7" customFormat="1" ht="15.75" customHeight="1" x14ac:dyDescent="0.2">
      <c r="A347" s="94"/>
      <c r="B347" s="94"/>
      <c r="C347" s="95">
        <f>SUM(C345:C346)</f>
        <v>108677</v>
      </c>
      <c r="D347" s="95">
        <f t="shared" ref="D347" si="943">SUM(D345:D346)</f>
        <v>37304</v>
      </c>
      <c r="E347" s="95">
        <f t="shared" ref="E347" si="944">SUM(E345:E346)</f>
        <v>30062</v>
      </c>
      <c r="F347" s="95">
        <f t="shared" ref="F347" si="945">SUM(F345:F346)</f>
        <v>7242</v>
      </c>
      <c r="G347" s="95">
        <f t="shared" ref="G347" si="946">SUM(G345:G346)</f>
        <v>63373</v>
      </c>
      <c r="H347" s="95">
        <f t="shared" ref="H347" si="947">SUM(H345:H346)</f>
        <v>0</v>
      </c>
      <c r="I347" s="95">
        <f t="shared" ref="I347" si="948">SUM(I345:I346)</f>
        <v>0</v>
      </c>
      <c r="J347" s="95">
        <f t="shared" ref="J347" si="949">SUM(J345:J346)</f>
        <v>8000</v>
      </c>
      <c r="K347" s="95">
        <f t="shared" ref="K347" si="950">SUM(K345:K346)</f>
        <v>0</v>
      </c>
      <c r="L347" s="95">
        <f t="shared" ref="L347" si="951">SUM(L345:L346)</f>
        <v>0</v>
      </c>
      <c r="M347" s="95">
        <f t="shared" ref="M347" si="952">SUM(M345:M346)</f>
        <v>0</v>
      </c>
    </row>
    <row r="348" spans="1:13" s="7" customFormat="1" ht="15.75" customHeight="1" x14ac:dyDescent="0.2">
      <c r="A348" s="25"/>
      <c r="B348" s="26" t="s">
        <v>42</v>
      </c>
      <c r="C348" s="27">
        <f t="shared" ref="C348:C369" si="953">SUM(D348,G348,H348:M348)</f>
        <v>50547</v>
      </c>
      <c r="D348" s="27">
        <f t="shared" si="765"/>
        <v>22841</v>
      </c>
      <c r="E348" s="29">
        <v>18407</v>
      </c>
      <c r="F348" s="29">
        <v>4434</v>
      </c>
      <c r="G348" s="29">
        <v>24306</v>
      </c>
      <c r="H348" s="27"/>
      <c r="I348" s="27"/>
      <c r="J348" s="27">
        <v>3400</v>
      </c>
      <c r="K348" s="27"/>
      <c r="L348" s="27"/>
      <c r="M348" s="27"/>
    </row>
    <row r="349" spans="1:13" s="7" customFormat="1" ht="15.75" customHeight="1" x14ac:dyDescent="0.2">
      <c r="A349" s="25"/>
      <c r="B349" s="25"/>
      <c r="C349" s="27">
        <f>D349+G349+H349+I349+J349+K349+L349+M349</f>
        <v>0</v>
      </c>
      <c r="D349" s="27">
        <f>SUM(E349,F349)</f>
        <v>0</v>
      </c>
      <c r="E349" s="28"/>
      <c r="F349" s="29"/>
      <c r="G349" s="29"/>
      <c r="H349" s="27"/>
      <c r="I349" s="27"/>
      <c r="J349" s="27"/>
      <c r="K349" s="27"/>
      <c r="L349" s="27"/>
      <c r="M349" s="27"/>
    </row>
    <row r="350" spans="1:13" s="7" customFormat="1" ht="15.75" customHeight="1" x14ac:dyDescent="0.2">
      <c r="A350" s="94"/>
      <c r="B350" s="94"/>
      <c r="C350" s="95">
        <f>SUM(C348:C349)</f>
        <v>50547</v>
      </c>
      <c r="D350" s="95">
        <f t="shared" ref="D350" si="954">SUM(D348:D349)</f>
        <v>22841</v>
      </c>
      <c r="E350" s="95">
        <f t="shared" ref="E350" si="955">SUM(E348:E349)</f>
        <v>18407</v>
      </c>
      <c r="F350" s="95">
        <f t="shared" ref="F350" si="956">SUM(F348:F349)</f>
        <v>4434</v>
      </c>
      <c r="G350" s="95">
        <f t="shared" ref="G350" si="957">SUM(G348:G349)</f>
        <v>24306</v>
      </c>
      <c r="H350" s="95">
        <f t="shared" ref="H350" si="958">SUM(H348:H349)</f>
        <v>0</v>
      </c>
      <c r="I350" s="95">
        <f t="shared" ref="I350" si="959">SUM(I348:I349)</f>
        <v>0</v>
      </c>
      <c r="J350" s="95">
        <f t="shared" ref="J350" si="960">SUM(J348:J349)</f>
        <v>3400</v>
      </c>
      <c r="K350" s="95">
        <f t="shared" ref="K350" si="961">SUM(K348:K349)</f>
        <v>0</v>
      </c>
      <c r="L350" s="95">
        <f t="shared" ref="L350" si="962">SUM(L348:L349)</f>
        <v>0</v>
      </c>
      <c r="M350" s="95">
        <f t="shared" ref="M350" si="963">SUM(M348:M349)</f>
        <v>0</v>
      </c>
    </row>
    <row r="351" spans="1:13" s="7" customFormat="1" ht="15.75" customHeight="1" x14ac:dyDescent="0.2">
      <c r="A351" s="25"/>
      <c r="B351" s="26" t="s">
        <v>43</v>
      </c>
      <c r="C351" s="27">
        <f t="shared" si="953"/>
        <v>270977</v>
      </c>
      <c r="D351" s="27">
        <f t="shared" si="765"/>
        <v>155825</v>
      </c>
      <c r="E351" s="29">
        <v>125333</v>
      </c>
      <c r="F351" s="29">
        <v>30492</v>
      </c>
      <c r="G351" s="29">
        <v>113219</v>
      </c>
      <c r="H351" s="27"/>
      <c r="I351" s="27"/>
      <c r="J351" s="29">
        <v>1933</v>
      </c>
      <c r="K351" s="27"/>
      <c r="L351" s="27"/>
      <c r="M351" s="27"/>
    </row>
    <row r="352" spans="1:13" s="7" customFormat="1" ht="15.75" customHeight="1" x14ac:dyDescent="0.2">
      <c r="A352" s="25"/>
      <c r="B352" s="25"/>
      <c r="C352" s="27">
        <f>D352+G352+H352+I352+J352+K352+L352+M352</f>
        <v>0</v>
      </c>
      <c r="D352" s="27">
        <f>SUM(E352,F352)</f>
        <v>0</v>
      </c>
      <c r="E352" s="28"/>
      <c r="F352" s="29"/>
      <c r="G352" s="29"/>
      <c r="H352" s="27"/>
      <c r="I352" s="27"/>
      <c r="J352" s="27"/>
      <c r="K352" s="27"/>
      <c r="L352" s="27"/>
      <c r="M352" s="27"/>
    </row>
    <row r="353" spans="1:13" s="7" customFormat="1" ht="15.75" customHeight="1" x14ac:dyDescent="0.2">
      <c r="A353" s="94"/>
      <c r="B353" s="94"/>
      <c r="C353" s="95">
        <f>SUM(C351:C352)</f>
        <v>270977</v>
      </c>
      <c r="D353" s="95">
        <f t="shared" ref="D353" si="964">SUM(D351:D352)</f>
        <v>155825</v>
      </c>
      <c r="E353" s="95">
        <f t="shared" ref="E353" si="965">SUM(E351:E352)</f>
        <v>125333</v>
      </c>
      <c r="F353" s="95">
        <f t="shared" ref="F353" si="966">SUM(F351:F352)</f>
        <v>30492</v>
      </c>
      <c r="G353" s="95">
        <f t="shared" ref="G353" si="967">SUM(G351:G352)</f>
        <v>113219</v>
      </c>
      <c r="H353" s="95">
        <f t="shared" ref="H353" si="968">SUM(H351:H352)</f>
        <v>0</v>
      </c>
      <c r="I353" s="95">
        <f t="shared" ref="I353" si="969">SUM(I351:I352)</f>
        <v>0</v>
      </c>
      <c r="J353" s="95">
        <f t="shared" ref="J353" si="970">SUM(J351:J352)</f>
        <v>1933</v>
      </c>
      <c r="K353" s="95">
        <f t="shared" ref="K353" si="971">SUM(K351:K352)</f>
        <v>0</v>
      </c>
      <c r="L353" s="95">
        <f t="shared" ref="L353" si="972">SUM(L351:L352)</f>
        <v>0</v>
      </c>
      <c r="M353" s="95">
        <f t="shared" ref="M353" si="973">SUM(M351:M352)</f>
        <v>0</v>
      </c>
    </row>
    <row r="354" spans="1:13" s="7" customFormat="1" ht="15.75" customHeight="1" x14ac:dyDescent="0.2">
      <c r="A354" s="25"/>
      <c r="B354" s="26" t="s">
        <v>44</v>
      </c>
      <c r="C354" s="27">
        <f t="shared" si="953"/>
        <v>11640</v>
      </c>
      <c r="D354" s="27">
        <f t="shared" si="765"/>
        <v>0</v>
      </c>
      <c r="E354" s="29"/>
      <c r="F354" s="29"/>
      <c r="G354" s="29">
        <v>9259</v>
      </c>
      <c r="H354" s="27"/>
      <c r="I354" s="27"/>
      <c r="J354" s="27">
        <v>2381</v>
      </c>
      <c r="K354" s="27"/>
      <c r="L354" s="27"/>
      <c r="M354" s="27"/>
    </row>
    <row r="355" spans="1:13" s="7" customFormat="1" ht="15.75" customHeight="1" x14ac:dyDescent="0.2">
      <c r="A355" s="25"/>
      <c r="B355" s="25"/>
      <c r="C355" s="27">
        <f>D355+G355+H355+I355+J355+K355+L355+M355</f>
        <v>0</v>
      </c>
      <c r="D355" s="27">
        <f>SUM(E355,F355)</f>
        <v>0</v>
      </c>
      <c r="E355" s="28"/>
      <c r="F355" s="29"/>
      <c r="G355" s="29"/>
      <c r="H355" s="27"/>
      <c r="I355" s="27"/>
      <c r="J355" s="27"/>
      <c r="K355" s="27"/>
      <c r="L355" s="27"/>
      <c r="M355" s="27"/>
    </row>
    <row r="356" spans="1:13" s="7" customFormat="1" ht="15.75" customHeight="1" x14ac:dyDescent="0.2">
      <c r="A356" s="94"/>
      <c r="B356" s="94"/>
      <c r="C356" s="95">
        <f>SUM(C354:C355)</f>
        <v>11640</v>
      </c>
      <c r="D356" s="95">
        <f t="shared" ref="D356" si="974">SUM(D354:D355)</f>
        <v>0</v>
      </c>
      <c r="E356" s="95">
        <f t="shared" ref="E356" si="975">SUM(E354:E355)</f>
        <v>0</v>
      </c>
      <c r="F356" s="95">
        <f t="shared" ref="F356" si="976">SUM(F354:F355)</f>
        <v>0</v>
      </c>
      <c r="G356" s="95">
        <f t="shared" ref="G356" si="977">SUM(G354:G355)</f>
        <v>9259</v>
      </c>
      <c r="H356" s="95">
        <f t="shared" ref="H356" si="978">SUM(H354:H355)</f>
        <v>0</v>
      </c>
      <c r="I356" s="95">
        <f t="shared" ref="I356" si="979">SUM(I354:I355)</f>
        <v>0</v>
      </c>
      <c r="J356" s="95">
        <f t="shared" ref="J356" si="980">SUM(J354:J355)</f>
        <v>2381</v>
      </c>
      <c r="K356" s="95">
        <f t="shared" ref="K356" si="981">SUM(K354:K355)</f>
        <v>0</v>
      </c>
      <c r="L356" s="95">
        <f t="shared" ref="L356" si="982">SUM(L354:L355)</f>
        <v>0</v>
      </c>
      <c r="M356" s="95">
        <f t="shared" ref="M356" si="983">SUM(M354:M355)</f>
        <v>0</v>
      </c>
    </row>
    <row r="357" spans="1:13" s="7" customFormat="1" ht="15.75" customHeight="1" x14ac:dyDescent="0.2">
      <c r="A357" s="25"/>
      <c r="B357" s="26" t="s">
        <v>45</v>
      </c>
      <c r="C357" s="27">
        <f t="shared" si="953"/>
        <v>49419</v>
      </c>
      <c r="D357" s="27">
        <f t="shared" si="765"/>
        <v>16167</v>
      </c>
      <c r="E357" s="29">
        <v>13028</v>
      </c>
      <c r="F357" s="29">
        <v>3139</v>
      </c>
      <c r="G357" s="29">
        <v>32052</v>
      </c>
      <c r="H357" s="27"/>
      <c r="I357" s="27"/>
      <c r="J357" s="27">
        <v>1200</v>
      </c>
      <c r="K357" s="27"/>
      <c r="L357" s="27"/>
      <c r="M357" s="27"/>
    </row>
    <row r="358" spans="1:13" s="7" customFormat="1" ht="15.75" customHeight="1" x14ac:dyDescent="0.2">
      <c r="A358" s="25"/>
      <c r="B358" s="25"/>
      <c r="C358" s="27">
        <f>D358+G358+H358+I358+J358+K358+L358+M358</f>
        <v>333</v>
      </c>
      <c r="D358" s="27">
        <f>SUM(E358,F358)</f>
        <v>0</v>
      </c>
      <c r="E358" s="28"/>
      <c r="F358" s="29"/>
      <c r="G358" s="29"/>
      <c r="H358" s="27"/>
      <c r="I358" s="27"/>
      <c r="J358" s="27">
        <v>333</v>
      </c>
      <c r="K358" s="27"/>
      <c r="L358" s="27"/>
      <c r="M358" s="27"/>
    </row>
    <row r="359" spans="1:13" s="7" customFormat="1" ht="15.75" customHeight="1" x14ac:dyDescent="0.2">
      <c r="A359" s="94"/>
      <c r="B359" s="94"/>
      <c r="C359" s="95">
        <f>SUM(C357:C358)</f>
        <v>49752</v>
      </c>
      <c r="D359" s="95">
        <f t="shared" ref="D359" si="984">SUM(D357:D358)</f>
        <v>16167</v>
      </c>
      <c r="E359" s="95">
        <f t="shared" ref="E359" si="985">SUM(E357:E358)</f>
        <v>13028</v>
      </c>
      <c r="F359" s="95">
        <f t="shared" ref="F359" si="986">SUM(F357:F358)</f>
        <v>3139</v>
      </c>
      <c r="G359" s="95">
        <f t="shared" ref="G359" si="987">SUM(G357:G358)</f>
        <v>32052</v>
      </c>
      <c r="H359" s="95">
        <f t="shared" ref="H359" si="988">SUM(H357:H358)</f>
        <v>0</v>
      </c>
      <c r="I359" s="95">
        <f t="shared" ref="I359" si="989">SUM(I357:I358)</f>
        <v>0</v>
      </c>
      <c r="J359" s="95">
        <f t="shared" ref="J359" si="990">SUM(J357:J358)</f>
        <v>1533</v>
      </c>
      <c r="K359" s="95">
        <f t="shared" ref="K359" si="991">SUM(K357:K358)</f>
        <v>0</v>
      </c>
      <c r="L359" s="95">
        <f t="shared" ref="L359" si="992">SUM(L357:L358)</f>
        <v>0</v>
      </c>
      <c r="M359" s="95">
        <f t="shared" ref="M359" si="993">SUM(M357:M358)</f>
        <v>0</v>
      </c>
    </row>
    <row r="360" spans="1:13" s="7" customFormat="1" ht="15.75" customHeight="1" x14ac:dyDescent="0.2">
      <c r="A360" s="25"/>
      <c r="B360" s="26" t="s">
        <v>46</v>
      </c>
      <c r="C360" s="27">
        <f t="shared" si="953"/>
        <v>103169</v>
      </c>
      <c r="D360" s="27">
        <f t="shared" si="765"/>
        <v>35279</v>
      </c>
      <c r="E360" s="29">
        <v>28425</v>
      </c>
      <c r="F360" s="29">
        <v>6854</v>
      </c>
      <c r="G360" s="29">
        <v>67890</v>
      </c>
      <c r="H360" s="27"/>
      <c r="I360" s="27"/>
      <c r="J360" s="27">
        <v>0</v>
      </c>
      <c r="K360" s="27"/>
      <c r="L360" s="27"/>
      <c r="M360" s="27"/>
    </row>
    <row r="361" spans="1:13" s="7" customFormat="1" ht="15.75" customHeight="1" x14ac:dyDescent="0.2">
      <c r="A361" s="25"/>
      <c r="B361" s="25"/>
      <c r="C361" s="27">
        <f>D361+G361+H361+I361+J361+K361+L361+M361</f>
        <v>0</v>
      </c>
      <c r="D361" s="27">
        <f>SUM(E361,F361)</f>
        <v>0</v>
      </c>
      <c r="E361" s="28"/>
      <c r="F361" s="29"/>
      <c r="G361" s="29">
        <v>-243</v>
      </c>
      <c r="H361" s="27"/>
      <c r="I361" s="27"/>
      <c r="J361" s="27">
        <v>243</v>
      </c>
      <c r="K361" s="27"/>
      <c r="L361" s="27"/>
      <c r="M361" s="27"/>
    </row>
    <row r="362" spans="1:13" s="7" customFormat="1" ht="15.75" customHeight="1" x14ac:dyDescent="0.2">
      <c r="A362" s="94"/>
      <c r="B362" s="94"/>
      <c r="C362" s="95">
        <f>SUM(C360:C361)</f>
        <v>103169</v>
      </c>
      <c r="D362" s="95">
        <f t="shared" ref="D362" si="994">SUM(D360:D361)</f>
        <v>35279</v>
      </c>
      <c r="E362" s="95">
        <f t="shared" ref="E362" si="995">SUM(E360:E361)</f>
        <v>28425</v>
      </c>
      <c r="F362" s="95">
        <f t="shared" ref="F362" si="996">SUM(F360:F361)</f>
        <v>6854</v>
      </c>
      <c r="G362" s="95">
        <f t="shared" ref="G362" si="997">SUM(G360:G361)</f>
        <v>67647</v>
      </c>
      <c r="H362" s="95">
        <f t="shared" ref="H362" si="998">SUM(H360:H361)</f>
        <v>0</v>
      </c>
      <c r="I362" s="95">
        <f t="shared" ref="I362" si="999">SUM(I360:I361)</f>
        <v>0</v>
      </c>
      <c r="J362" s="95">
        <f t="shared" ref="J362" si="1000">SUM(J360:J361)</f>
        <v>243</v>
      </c>
      <c r="K362" s="95">
        <f t="shared" ref="K362" si="1001">SUM(K360:K361)</f>
        <v>0</v>
      </c>
      <c r="L362" s="95">
        <f t="shared" ref="L362" si="1002">SUM(L360:L361)</f>
        <v>0</v>
      </c>
      <c r="M362" s="95">
        <f t="shared" ref="M362" si="1003">SUM(M360:M361)</f>
        <v>0</v>
      </c>
    </row>
    <row r="363" spans="1:13" s="7" customFormat="1" ht="15.75" customHeight="1" x14ac:dyDescent="0.2">
      <c r="A363" s="25"/>
      <c r="B363" s="26" t="s">
        <v>47</v>
      </c>
      <c r="C363" s="27">
        <f t="shared" si="953"/>
        <v>242635</v>
      </c>
      <c r="D363" s="27">
        <f>SUM(E363:F363)</f>
        <v>18519</v>
      </c>
      <c r="E363" s="29">
        <v>14924</v>
      </c>
      <c r="F363" s="29">
        <v>3595</v>
      </c>
      <c r="G363" s="29">
        <v>224116</v>
      </c>
      <c r="H363" s="27"/>
      <c r="I363" s="27"/>
      <c r="J363" s="27"/>
      <c r="K363" s="27"/>
      <c r="L363" s="27"/>
      <c r="M363" s="27"/>
    </row>
    <row r="364" spans="1:13" s="7" customFormat="1" ht="15.75" customHeight="1" x14ac:dyDescent="0.2">
      <c r="A364" s="25"/>
      <c r="B364" s="25"/>
      <c r="C364" s="27">
        <f>D364+G364+H364+I364+J364+K364+L364+M364</f>
        <v>0</v>
      </c>
      <c r="D364" s="27">
        <f>SUM(E364,F364)</f>
        <v>0</v>
      </c>
      <c r="E364" s="28"/>
      <c r="F364" s="29"/>
      <c r="G364" s="29"/>
      <c r="H364" s="27"/>
      <c r="I364" s="27"/>
      <c r="J364" s="27"/>
      <c r="K364" s="27"/>
      <c r="L364" s="27"/>
      <c r="M364" s="27"/>
    </row>
    <row r="365" spans="1:13" s="7" customFormat="1" ht="15.75" customHeight="1" x14ac:dyDescent="0.2">
      <c r="A365" s="94"/>
      <c r="B365" s="94"/>
      <c r="C365" s="95">
        <f>SUM(C363:C364)</f>
        <v>242635</v>
      </c>
      <c r="D365" s="95">
        <f t="shared" ref="D365" si="1004">SUM(D363:D364)</f>
        <v>18519</v>
      </c>
      <c r="E365" s="95">
        <f t="shared" ref="E365" si="1005">SUM(E363:E364)</f>
        <v>14924</v>
      </c>
      <c r="F365" s="95">
        <f t="shared" ref="F365" si="1006">SUM(F363:F364)</f>
        <v>3595</v>
      </c>
      <c r="G365" s="95">
        <f t="shared" ref="G365" si="1007">SUM(G363:G364)</f>
        <v>224116</v>
      </c>
      <c r="H365" s="95">
        <f t="shared" ref="H365" si="1008">SUM(H363:H364)</f>
        <v>0</v>
      </c>
      <c r="I365" s="95">
        <f t="shared" ref="I365" si="1009">SUM(I363:I364)</f>
        <v>0</v>
      </c>
      <c r="J365" s="95">
        <f t="shared" ref="J365" si="1010">SUM(J363:J364)</f>
        <v>0</v>
      </c>
      <c r="K365" s="95">
        <f t="shared" ref="K365" si="1011">SUM(K363:K364)</f>
        <v>0</v>
      </c>
      <c r="L365" s="95">
        <f t="shared" ref="L365" si="1012">SUM(L363:L364)</f>
        <v>0</v>
      </c>
      <c r="M365" s="95">
        <f t="shared" ref="M365" si="1013">SUM(M363:M364)</f>
        <v>0</v>
      </c>
    </row>
    <row r="366" spans="1:13" s="7" customFormat="1" ht="31.5" customHeight="1" x14ac:dyDescent="0.2">
      <c r="A366" s="25"/>
      <c r="B366" s="26" t="s">
        <v>240</v>
      </c>
      <c r="C366" s="27">
        <f t="shared" si="953"/>
        <v>104775</v>
      </c>
      <c r="D366" s="27">
        <f>SUM(E366:F366)</f>
        <v>0</v>
      </c>
      <c r="E366" s="29"/>
      <c r="F366" s="29"/>
      <c r="G366" s="29">
        <v>104775</v>
      </c>
      <c r="H366" s="27"/>
      <c r="I366" s="27"/>
      <c r="J366" s="27"/>
      <c r="K366" s="27"/>
      <c r="L366" s="27"/>
      <c r="M366" s="27"/>
    </row>
    <row r="367" spans="1:13" s="7" customFormat="1" ht="15.75" customHeight="1" x14ac:dyDescent="0.2">
      <c r="A367" s="25"/>
      <c r="B367" s="25"/>
      <c r="C367" s="27">
        <f>D367+G367+H367+I367+J367+K367+L367+M367</f>
        <v>-3492</v>
      </c>
      <c r="D367" s="27">
        <f>SUM(E367,F367)</f>
        <v>0</v>
      </c>
      <c r="E367" s="28"/>
      <c r="F367" s="29"/>
      <c r="G367" s="29">
        <v>-3492</v>
      </c>
      <c r="H367" s="27"/>
      <c r="I367" s="27"/>
      <c r="J367" s="27"/>
      <c r="K367" s="27"/>
      <c r="L367" s="27"/>
      <c r="M367" s="27"/>
    </row>
    <row r="368" spans="1:13" s="7" customFormat="1" ht="15.75" customHeight="1" x14ac:dyDescent="0.2">
      <c r="A368" s="94"/>
      <c r="B368" s="94"/>
      <c r="C368" s="95">
        <f>SUM(C366:C367)</f>
        <v>101283</v>
      </c>
      <c r="D368" s="95">
        <f t="shared" ref="D368" si="1014">SUM(D366:D367)</f>
        <v>0</v>
      </c>
      <c r="E368" s="95">
        <f t="shared" ref="E368" si="1015">SUM(E366:E367)</f>
        <v>0</v>
      </c>
      <c r="F368" s="95">
        <f t="shared" ref="F368" si="1016">SUM(F366:F367)</f>
        <v>0</v>
      </c>
      <c r="G368" s="95">
        <f t="shared" ref="G368" si="1017">SUM(G366:G367)</f>
        <v>101283</v>
      </c>
      <c r="H368" s="95">
        <f t="shared" ref="H368" si="1018">SUM(H366:H367)</f>
        <v>0</v>
      </c>
      <c r="I368" s="95">
        <f t="shared" ref="I368" si="1019">SUM(I366:I367)</f>
        <v>0</v>
      </c>
      <c r="J368" s="95">
        <f t="shared" ref="J368" si="1020">SUM(J366:J367)</f>
        <v>0</v>
      </c>
      <c r="K368" s="95">
        <f t="shared" ref="K368" si="1021">SUM(K366:K367)</f>
        <v>0</v>
      </c>
      <c r="L368" s="95">
        <f t="shared" ref="L368" si="1022">SUM(L366:L367)</f>
        <v>0</v>
      </c>
      <c r="M368" s="95">
        <f t="shared" ref="M368" si="1023">SUM(M366:M367)</f>
        <v>0</v>
      </c>
    </row>
    <row r="369" spans="1:13" s="7" customFormat="1" ht="15.75" customHeight="1" x14ac:dyDescent="0.2">
      <c r="A369" s="25"/>
      <c r="B369" s="26"/>
      <c r="C369" s="27">
        <f t="shared" si="953"/>
        <v>0</v>
      </c>
      <c r="D369" s="27">
        <f>SUM(E369:F369)</f>
        <v>0</v>
      </c>
      <c r="E369" s="29"/>
      <c r="F369" s="29"/>
      <c r="G369" s="29"/>
      <c r="H369" s="27"/>
      <c r="I369" s="27"/>
      <c r="J369" s="27"/>
      <c r="K369" s="27"/>
      <c r="L369" s="27"/>
      <c r="M369" s="27"/>
    </row>
    <row r="370" spans="1:13" s="12" customFormat="1" ht="15.75" customHeight="1" x14ac:dyDescent="0.2">
      <c r="A370" s="32" t="s">
        <v>48</v>
      </c>
      <c r="B370" s="32" t="s">
        <v>172</v>
      </c>
      <c r="C370" s="34">
        <f>SUM(C373+C376)</f>
        <v>273124</v>
      </c>
      <c r="D370" s="34">
        <f t="shared" ref="D370:M370" si="1024">SUM(D373+D376)</f>
        <v>206397</v>
      </c>
      <c r="E370" s="34">
        <f t="shared" si="1024"/>
        <v>166328</v>
      </c>
      <c r="F370" s="34">
        <f t="shared" si="1024"/>
        <v>40069</v>
      </c>
      <c r="G370" s="34">
        <f t="shared" si="1024"/>
        <v>63527</v>
      </c>
      <c r="H370" s="34">
        <f t="shared" si="1024"/>
        <v>0</v>
      </c>
      <c r="I370" s="34">
        <f t="shared" si="1024"/>
        <v>0</v>
      </c>
      <c r="J370" s="34">
        <f t="shared" si="1024"/>
        <v>3200</v>
      </c>
      <c r="K370" s="34">
        <f t="shared" si="1024"/>
        <v>0</v>
      </c>
      <c r="L370" s="34">
        <f t="shared" si="1024"/>
        <v>0</v>
      </c>
      <c r="M370" s="34">
        <f t="shared" si="1024"/>
        <v>0</v>
      </c>
    </row>
    <row r="371" spans="1:13" s="7" customFormat="1" ht="15.75" customHeight="1" x14ac:dyDescent="0.2">
      <c r="A371" s="25"/>
      <c r="B371" s="25"/>
      <c r="C371" s="27">
        <f>D371+G371+H371+I371+J371+K371+L371+M371</f>
        <v>0</v>
      </c>
      <c r="D371" s="27">
        <f>SUM(E371,F371)</f>
        <v>0</v>
      </c>
      <c r="E371" s="28">
        <f>SUM(E374,E377)</f>
        <v>0</v>
      </c>
      <c r="F371" s="28">
        <f t="shared" ref="F371:M371" si="1025">SUM(F374,F377)</f>
        <v>0</v>
      </c>
      <c r="G371" s="28">
        <f t="shared" si="1025"/>
        <v>0</v>
      </c>
      <c r="H371" s="28">
        <f t="shared" si="1025"/>
        <v>0</v>
      </c>
      <c r="I371" s="28">
        <f t="shared" si="1025"/>
        <v>0</v>
      </c>
      <c r="J371" s="28">
        <f t="shared" si="1025"/>
        <v>0</v>
      </c>
      <c r="K371" s="28">
        <f t="shared" si="1025"/>
        <v>0</v>
      </c>
      <c r="L371" s="28">
        <f t="shared" si="1025"/>
        <v>0</v>
      </c>
      <c r="M371" s="28">
        <f t="shared" si="1025"/>
        <v>0</v>
      </c>
    </row>
    <row r="372" spans="1:13" s="7" customFormat="1" ht="15.75" customHeight="1" x14ac:dyDescent="0.2">
      <c r="A372" s="92"/>
      <c r="B372" s="92"/>
      <c r="C372" s="95">
        <f>SUM(C370,C371)</f>
        <v>273124</v>
      </c>
      <c r="D372" s="95">
        <f t="shared" ref="D372:M372" si="1026">SUM(D370,D371)</f>
        <v>206397</v>
      </c>
      <c r="E372" s="95">
        <f t="shared" si="1026"/>
        <v>166328</v>
      </c>
      <c r="F372" s="95">
        <f t="shared" si="1026"/>
        <v>40069</v>
      </c>
      <c r="G372" s="95">
        <f t="shared" si="1026"/>
        <v>63527</v>
      </c>
      <c r="H372" s="95">
        <f t="shared" si="1026"/>
        <v>0</v>
      </c>
      <c r="I372" s="95">
        <f t="shared" si="1026"/>
        <v>0</v>
      </c>
      <c r="J372" s="95">
        <f t="shared" si="1026"/>
        <v>3200</v>
      </c>
      <c r="K372" s="95">
        <f t="shared" si="1026"/>
        <v>0</v>
      </c>
      <c r="L372" s="95">
        <f t="shared" si="1026"/>
        <v>0</v>
      </c>
      <c r="M372" s="95">
        <f t="shared" si="1026"/>
        <v>0</v>
      </c>
    </row>
    <row r="373" spans="1:13" s="7" customFormat="1" ht="15.75" customHeight="1" x14ac:dyDescent="0.2">
      <c r="A373" s="25"/>
      <c r="B373" s="26" t="s">
        <v>164</v>
      </c>
      <c r="C373" s="27">
        <f>SUM(D373,G373,H373:M373)</f>
        <v>273124</v>
      </c>
      <c r="D373" s="27">
        <f>SUM(E373:F373)</f>
        <v>206397</v>
      </c>
      <c r="E373" s="29">
        <v>166328</v>
      </c>
      <c r="F373" s="29">
        <v>40069</v>
      </c>
      <c r="G373" s="29">
        <v>63527</v>
      </c>
      <c r="H373" s="27"/>
      <c r="I373" s="27"/>
      <c r="J373" s="27">
        <v>3200</v>
      </c>
      <c r="K373" s="27"/>
      <c r="L373" s="27"/>
      <c r="M373" s="27"/>
    </row>
    <row r="374" spans="1:13" s="7" customFormat="1" ht="15.75" customHeight="1" x14ac:dyDescent="0.2">
      <c r="A374" s="25"/>
      <c r="B374" s="25"/>
      <c r="C374" s="27">
        <f>D374+G374+H374+I374+J374+K374+L374+M374</f>
        <v>0</v>
      </c>
      <c r="D374" s="27">
        <f>SUM(E374,F374)</f>
        <v>0</v>
      </c>
      <c r="E374" s="28"/>
      <c r="F374" s="29"/>
      <c r="G374" s="29"/>
      <c r="H374" s="27"/>
      <c r="I374" s="27"/>
      <c r="J374" s="27"/>
      <c r="K374" s="27"/>
      <c r="L374" s="27"/>
      <c r="M374" s="27"/>
    </row>
    <row r="375" spans="1:13" s="7" customFormat="1" ht="15.75" customHeight="1" x14ac:dyDescent="0.2">
      <c r="A375" s="94"/>
      <c r="B375" s="94"/>
      <c r="C375" s="95">
        <f>SUM(C373:C374)</f>
        <v>273124</v>
      </c>
      <c r="D375" s="95">
        <f t="shared" ref="D375" si="1027">SUM(D373:D374)</f>
        <v>206397</v>
      </c>
      <c r="E375" s="95">
        <f t="shared" ref="E375" si="1028">SUM(E373:E374)</f>
        <v>166328</v>
      </c>
      <c r="F375" s="95">
        <f t="shared" ref="F375" si="1029">SUM(F373:F374)</f>
        <v>40069</v>
      </c>
      <c r="G375" s="95">
        <f t="shared" ref="G375" si="1030">SUM(G373:G374)</f>
        <v>63527</v>
      </c>
      <c r="H375" s="95">
        <f t="shared" ref="H375" si="1031">SUM(H373:H374)</f>
        <v>0</v>
      </c>
      <c r="I375" s="95">
        <f t="shared" ref="I375" si="1032">SUM(I373:I374)</f>
        <v>0</v>
      </c>
      <c r="J375" s="95">
        <f t="shared" ref="J375" si="1033">SUM(J373:J374)</f>
        <v>3200</v>
      </c>
      <c r="K375" s="95">
        <f t="shared" ref="K375" si="1034">SUM(K373:K374)</f>
        <v>0</v>
      </c>
      <c r="L375" s="95">
        <f t="shared" ref="L375" si="1035">SUM(L373:L374)</f>
        <v>0</v>
      </c>
      <c r="M375" s="95">
        <f t="shared" ref="M375" si="1036">SUM(M373:M374)</f>
        <v>0</v>
      </c>
    </row>
    <row r="376" spans="1:13" s="7" customFormat="1" ht="15.75" customHeight="1" x14ac:dyDescent="0.2">
      <c r="A376" s="25"/>
      <c r="B376" s="26"/>
      <c r="C376" s="27">
        <f>SUM(D376,G376,H376:M376)</f>
        <v>0</v>
      </c>
      <c r="D376" s="27">
        <f>SUM(E376:F376)</f>
        <v>0</v>
      </c>
      <c r="E376" s="29"/>
      <c r="F376" s="29"/>
      <c r="G376" s="29"/>
      <c r="H376" s="27"/>
      <c r="I376" s="27"/>
      <c r="J376" s="27"/>
      <c r="K376" s="27"/>
      <c r="L376" s="27"/>
      <c r="M376" s="27"/>
    </row>
    <row r="377" spans="1:13" s="7" customFormat="1" ht="15.75" customHeight="1" x14ac:dyDescent="0.2">
      <c r="A377" s="25"/>
      <c r="B377" s="25"/>
      <c r="C377" s="27">
        <f>D377+G377+H377+I377+J377+K377+L377+M377</f>
        <v>0</v>
      </c>
      <c r="D377" s="27">
        <f>SUM(E377,F377)</f>
        <v>0</v>
      </c>
      <c r="E377" s="28"/>
      <c r="F377" s="29"/>
      <c r="G377" s="29"/>
      <c r="H377" s="27"/>
      <c r="I377" s="27"/>
      <c r="J377" s="27"/>
      <c r="K377" s="27"/>
      <c r="L377" s="27"/>
      <c r="M377" s="27"/>
    </row>
    <row r="378" spans="1:13" s="7" customFormat="1" ht="15.75" customHeight="1" x14ac:dyDescent="0.2">
      <c r="A378" s="94"/>
      <c r="B378" s="94"/>
      <c r="C378" s="95">
        <f>SUM(C376:C377)</f>
        <v>0</v>
      </c>
      <c r="D378" s="95">
        <f t="shared" ref="D378" si="1037">SUM(D376:D377)</f>
        <v>0</v>
      </c>
      <c r="E378" s="95">
        <f t="shared" ref="E378" si="1038">SUM(E376:E377)</f>
        <v>0</v>
      </c>
      <c r="F378" s="95">
        <f t="shared" ref="F378" si="1039">SUM(F376:F377)</f>
        <v>0</v>
      </c>
      <c r="G378" s="95">
        <f t="shared" ref="G378" si="1040">SUM(G376:G377)</f>
        <v>0</v>
      </c>
      <c r="H378" s="95">
        <f t="shared" ref="H378" si="1041">SUM(H376:H377)</f>
        <v>0</v>
      </c>
      <c r="I378" s="95">
        <f t="shared" ref="I378" si="1042">SUM(I376:I377)</f>
        <v>0</v>
      </c>
      <c r="J378" s="95">
        <f t="shared" ref="J378" si="1043">SUM(J376:J377)</f>
        <v>0</v>
      </c>
      <c r="K378" s="95">
        <f t="shared" ref="K378" si="1044">SUM(K376:K377)</f>
        <v>0</v>
      </c>
      <c r="L378" s="95">
        <f t="shared" ref="L378" si="1045">SUM(L376:L377)</f>
        <v>0</v>
      </c>
      <c r="M378" s="95">
        <f t="shared" ref="M378" si="1046">SUM(M376:M377)</f>
        <v>0</v>
      </c>
    </row>
    <row r="379" spans="1:13" s="12" customFormat="1" ht="15.75" customHeight="1" x14ac:dyDescent="0.2">
      <c r="A379" s="32" t="s">
        <v>50</v>
      </c>
      <c r="B379" s="33" t="s">
        <v>51</v>
      </c>
      <c r="C379" s="34">
        <f>SUM(D379,G379,H379:M379)</f>
        <v>135086</v>
      </c>
      <c r="D379" s="34">
        <f>SUM(E379:F379)</f>
        <v>70296</v>
      </c>
      <c r="E379" s="37">
        <v>56407</v>
      </c>
      <c r="F379" s="37">
        <v>13889</v>
      </c>
      <c r="G379" s="37">
        <v>40430</v>
      </c>
      <c r="H379" s="34"/>
      <c r="I379" s="34"/>
      <c r="J379" s="34">
        <v>24360</v>
      </c>
      <c r="K379" s="34"/>
      <c r="L379" s="34"/>
      <c r="M379" s="34"/>
    </row>
    <row r="380" spans="1:13" s="7" customFormat="1" ht="15.75" customHeight="1" x14ac:dyDescent="0.2">
      <c r="A380" s="25"/>
      <c r="B380" s="25"/>
      <c r="C380" s="27">
        <f>D380+G380+H380+I380+J380+K380+L380+M380</f>
        <v>9000</v>
      </c>
      <c r="D380" s="27">
        <f>SUM(E380,F380)</f>
        <v>0</v>
      </c>
      <c r="E380" s="28"/>
      <c r="F380" s="29"/>
      <c r="G380" s="29"/>
      <c r="H380" s="27"/>
      <c r="I380" s="27"/>
      <c r="J380" s="27">
        <v>9000</v>
      </c>
      <c r="K380" s="27"/>
      <c r="L380" s="27"/>
      <c r="M380" s="27"/>
    </row>
    <row r="381" spans="1:13" s="7" customFormat="1" ht="15.75" customHeight="1" x14ac:dyDescent="0.2">
      <c r="A381" s="94"/>
      <c r="B381" s="94"/>
      <c r="C381" s="95">
        <f>SUM(C379:C380)</f>
        <v>144086</v>
      </c>
      <c r="D381" s="95">
        <f t="shared" ref="D381" si="1047">SUM(D379:D380)</f>
        <v>70296</v>
      </c>
      <c r="E381" s="95">
        <f t="shared" ref="E381" si="1048">SUM(E379:E380)</f>
        <v>56407</v>
      </c>
      <c r="F381" s="95">
        <f t="shared" ref="F381" si="1049">SUM(F379:F380)</f>
        <v>13889</v>
      </c>
      <c r="G381" s="95">
        <f t="shared" ref="G381" si="1050">SUM(G379:G380)</f>
        <v>40430</v>
      </c>
      <c r="H381" s="95">
        <f t="shared" ref="H381" si="1051">SUM(H379:H380)</f>
        <v>0</v>
      </c>
      <c r="I381" s="95">
        <f t="shared" ref="I381" si="1052">SUM(I379:I380)</f>
        <v>0</v>
      </c>
      <c r="J381" s="95">
        <f t="shared" ref="J381" si="1053">SUM(J379:J380)</f>
        <v>33360</v>
      </c>
      <c r="K381" s="95">
        <f t="shared" ref="K381" si="1054">SUM(K379:K380)</f>
        <v>0</v>
      </c>
      <c r="L381" s="95">
        <f t="shared" ref="L381" si="1055">SUM(L379:L380)</f>
        <v>0</v>
      </c>
      <c r="M381" s="95">
        <f t="shared" ref="M381" si="1056">SUM(M379:M380)</f>
        <v>0</v>
      </c>
    </row>
    <row r="382" spans="1:13" s="12" customFormat="1" ht="15.75" customHeight="1" x14ac:dyDescent="0.2">
      <c r="A382" s="32"/>
      <c r="B382" s="33" t="s">
        <v>241</v>
      </c>
      <c r="C382" s="34">
        <f>SUM(D382,G382,H382:M382)</f>
        <v>14202</v>
      </c>
      <c r="D382" s="34">
        <f>SUM(E382:F382)</f>
        <v>14202</v>
      </c>
      <c r="E382" s="37">
        <v>11445</v>
      </c>
      <c r="F382" s="37">
        <v>2757</v>
      </c>
      <c r="G382" s="37"/>
      <c r="H382" s="34"/>
      <c r="I382" s="34"/>
      <c r="J382" s="34"/>
      <c r="K382" s="34"/>
      <c r="L382" s="34"/>
      <c r="M382" s="34"/>
    </row>
    <row r="383" spans="1:13" s="7" customFormat="1" ht="15.75" customHeight="1" x14ac:dyDescent="0.2">
      <c r="A383" s="25"/>
      <c r="B383" s="25"/>
      <c r="C383" s="27">
        <f>D383+G383+H383+I383+J383+K383+L383+M383</f>
        <v>0</v>
      </c>
      <c r="D383" s="27">
        <f>SUM(E383,F383)</f>
        <v>0</v>
      </c>
      <c r="E383" s="28"/>
      <c r="F383" s="29"/>
      <c r="G383" s="29"/>
      <c r="H383" s="27"/>
      <c r="I383" s="27"/>
      <c r="J383" s="27"/>
      <c r="K383" s="27"/>
      <c r="L383" s="27"/>
      <c r="M383" s="27"/>
    </row>
    <row r="384" spans="1:13" s="7" customFormat="1" ht="15.75" customHeight="1" x14ac:dyDescent="0.2">
      <c r="A384" s="94"/>
      <c r="B384" s="94"/>
      <c r="C384" s="95">
        <f>SUM(C382:C383)</f>
        <v>14202</v>
      </c>
      <c r="D384" s="95">
        <f t="shared" ref="D384" si="1057">SUM(D382:D383)</f>
        <v>14202</v>
      </c>
      <c r="E384" s="95">
        <f t="shared" ref="E384" si="1058">SUM(E382:E383)</f>
        <v>11445</v>
      </c>
      <c r="F384" s="95">
        <f t="shared" ref="F384" si="1059">SUM(F382:F383)</f>
        <v>2757</v>
      </c>
      <c r="G384" s="95">
        <f t="shared" ref="G384" si="1060">SUM(G382:G383)</f>
        <v>0</v>
      </c>
      <c r="H384" s="95">
        <f t="shared" ref="H384" si="1061">SUM(H382:H383)</f>
        <v>0</v>
      </c>
      <c r="I384" s="95">
        <f t="shared" ref="I384" si="1062">SUM(I382:I383)</f>
        <v>0</v>
      </c>
      <c r="J384" s="95">
        <f t="shared" ref="J384" si="1063">SUM(J382:J383)</f>
        <v>0</v>
      </c>
      <c r="K384" s="95">
        <f t="shared" ref="K384" si="1064">SUM(K382:K383)</f>
        <v>0</v>
      </c>
      <c r="L384" s="95">
        <f t="shared" ref="L384" si="1065">SUM(L382:L383)</f>
        <v>0</v>
      </c>
      <c r="M384" s="95">
        <f t="shared" ref="M384" si="1066">SUM(M382:M383)</f>
        <v>0</v>
      </c>
    </row>
    <row r="385" spans="1:13" s="12" customFormat="1" ht="15.75" customHeight="1" x14ac:dyDescent="0.2">
      <c r="A385" s="32" t="s">
        <v>52</v>
      </c>
      <c r="B385" s="33" t="s">
        <v>53</v>
      </c>
      <c r="C385" s="34">
        <f>SUM(D385,G385,H385:M385)</f>
        <v>154336</v>
      </c>
      <c r="D385" s="34">
        <f>SUM(E385:F385)</f>
        <v>71698</v>
      </c>
      <c r="E385" s="37">
        <v>57658</v>
      </c>
      <c r="F385" s="37">
        <v>14040</v>
      </c>
      <c r="G385" s="37">
        <v>36438</v>
      </c>
      <c r="H385" s="34">
        <v>45000</v>
      </c>
      <c r="I385" s="34"/>
      <c r="J385" s="34">
        <v>1200</v>
      </c>
      <c r="K385" s="34"/>
      <c r="L385" s="34"/>
      <c r="M385" s="34"/>
    </row>
    <row r="386" spans="1:13" s="7" customFormat="1" ht="15.75" customHeight="1" x14ac:dyDescent="0.2">
      <c r="A386" s="25"/>
      <c r="B386" s="25"/>
      <c r="C386" s="27">
        <f>D386+G386+H386+I386+J386+K386+L386+M386</f>
        <v>0</v>
      </c>
      <c r="D386" s="27">
        <f>SUM(E386,F386)</f>
        <v>0</v>
      </c>
      <c r="E386" s="28"/>
      <c r="F386" s="29"/>
      <c r="G386" s="29"/>
      <c r="H386" s="27"/>
      <c r="I386" s="27"/>
      <c r="J386" s="27"/>
      <c r="K386" s="27"/>
      <c r="L386" s="27"/>
      <c r="M386" s="27"/>
    </row>
    <row r="387" spans="1:13" s="7" customFormat="1" ht="15.75" customHeight="1" x14ac:dyDescent="0.2">
      <c r="A387" s="94"/>
      <c r="B387" s="94"/>
      <c r="C387" s="95">
        <f>SUM(C385:C386)</f>
        <v>154336</v>
      </c>
      <c r="D387" s="95">
        <f t="shared" ref="D387" si="1067">SUM(D385:D386)</f>
        <v>71698</v>
      </c>
      <c r="E387" s="95">
        <f t="shared" ref="E387" si="1068">SUM(E385:E386)</f>
        <v>57658</v>
      </c>
      <c r="F387" s="95">
        <f t="shared" ref="F387" si="1069">SUM(F385:F386)</f>
        <v>14040</v>
      </c>
      <c r="G387" s="95">
        <f t="shared" ref="G387" si="1070">SUM(G385:G386)</f>
        <v>36438</v>
      </c>
      <c r="H387" s="95">
        <f t="shared" ref="H387" si="1071">SUM(H385:H386)</f>
        <v>45000</v>
      </c>
      <c r="I387" s="95">
        <f t="shared" ref="I387" si="1072">SUM(I385:I386)</f>
        <v>0</v>
      </c>
      <c r="J387" s="95">
        <f t="shared" ref="J387" si="1073">SUM(J385:J386)</f>
        <v>1200</v>
      </c>
      <c r="K387" s="95">
        <f t="shared" ref="K387" si="1074">SUM(K385:K386)</f>
        <v>0</v>
      </c>
      <c r="L387" s="95">
        <f t="shared" ref="L387" si="1075">SUM(L385:L386)</f>
        <v>0</v>
      </c>
      <c r="M387" s="95">
        <f t="shared" ref="M387" si="1076">SUM(M385:M386)</f>
        <v>0</v>
      </c>
    </row>
    <row r="388" spans="1:13" s="12" customFormat="1" ht="15.75" customHeight="1" x14ac:dyDescent="0.2">
      <c r="A388" s="35" t="s">
        <v>130</v>
      </c>
      <c r="B388" s="35" t="s">
        <v>120</v>
      </c>
      <c r="C388" s="52">
        <f>C285+C306+C342+C370+C379+C382+C385</f>
        <v>2409896</v>
      </c>
      <c r="D388" s="52">
        <f t="shared" ref="D388:M388" si="1077">D285+D306+D342+D370+D379+D382+D385</f>
        <v>1092471</v>
      </c>
      <c r="E388" s="52">
        <f t="shared" si="1077"/>
        <v>880039</v>
      </c>
      <c r="F388" s="52">
        <f t="shared" si="1077"/>
        <v>212432</v>
      </c>
      <c r="G388" s="52">
        <f t="shared" si="1077"/>
        <v>1127089</v>
      </c>
      <c r="H388" s="52">
        <f t="shared" si="1077"/>
        <v>108950</v>
      </c>
      <c r="I388" s="52">
        <f t="shared" si="1077"/>
        <v>0</v>
      </c>
      <c r="J388" s="52">
        <f t="shared" si="1077"/>
        <v>81386</v>
      </c>
      <c r="K388" s="52">
        <f t="shared" si="1077"/>
        <v>0</v>
      </c>
      <c r="L388" s="52">
        <f t="shared" si="1077"/>
        <v>0</v>
      </c>
      <c r="M388" s="52">
        <f t="shared" si="1077"/>
        <v>0</v>
      </c>
    </row>
    <row r="389" spans="1:13" s="7" customFormat="1" ht="15.75" customHeight="1" x14ac:dyDescent="0.2">
      <c r="A389" s="25"/>
      <c r="B389" s="25"/>
      <c r="C389" s="27">
        <f>D389+G389+H389+I389+J389+K389+L389+M389</f>
        <v>-6259</v>
      </c>
      <c r="D389" s="27">
        <f>SUM(E389,F389)</f>
        <v>0</v>
      </c>
      <c r="E389" s="28">
        <f>SUM(E386,E383,E380,E371,E343,E307,E286)</f>
        <v>-396</v>
      </c>
      <c r="F389" s="28">
        <f t="shared" ref="F389:M389" si="1078">SUM(F386,F383,F380,F371,F343,F307,F286)</f>
        <v>396</v>
      </c>
      <c r="G389" s="28">
        <f t="shared" si="1078"/>
        <v>-15835</v>
      </c>
      <c r="H389" s="28">
        <f t="shared" si="1078"/>
        <v>0</v>
      </c>
      <c r="I389" s="28">
        <f t="shared" si="1078"/>
        <v>0</v>
      </c>
      <c r="J389" s="28">
        <f t="shared" si="1078"/>
        <v>9576</v>
      </c>
      <c r="K389" s="28">
        <f t="shared" si="1078"/>
        <v>0</v>
      </c>
      <c r="L389" s="28">
        <f t="shared" si="1078"/>
        <v>0</v>
      </c>
      <c r="M389" s="28">
        <f t="shared" si="1078"/>
        <v>0</v>
      </c>
    </row>
    <row r="390" spans="1:13" s="7" customFormat="1" ht="15.75" customHeight="1" x14ac:dyDescent="0.2">
      <c r="A390" s="92"/>
      <c r="B390" s="92"/>
      <c r="C390" s="95">
        <f>SUM(C388,C389)</f>
        <v>2403637</v>
      </c>
      <c r="D390" s="95">
        <f t="shared" ref="D390:M390" si="1079">SUM(D388,D389)</f>
        <v>1092471</v>
      </c>
      <c r="E390" s="95">
        <f t="shared" si="1079"/>
        <v>879643</v>
      </c>
      <c r="F390" s="95">
        <f t="shared" si="1079"/>
        <v>212828</v>
      </c>
      <c r="G390" s="95">
        <f t="shared" si="1079"/>
        <v>1111254</v>
      </c>
      <c r="H390" s="95">
        <f t="shared" si="1079"/>
        <v>108950</v>
      </c>
      <c r="I390" s="95">
        <f t="shared" si="1079"/>
        <v>0</v>
      </c>
      <c r="J390" s="95">
        <f t="shared" si="1079"/>
        <v>90962</v>
      </c>
      <c r="K390" s="95">
        <f t="shared" si="1079"/>
        <v>0</v>
      </c>
      <c r="L390" s="95">
        <f t="shared" si="1079"/>
        <v>0</v>
      </c>
      <c r="M390" s="95">
        <f t="shared" si="1079"/>
        <v>0</v>
      </c>
    </row>
    <row r="391" spans="1:13" s="12" customFormat="1" ht="15.75" customHeight="1" x14ac:dyDescent="0.2">
      <c r="A391" s="35">
        <v>9</v>
      </c>
      <c r="B391" s="35" t="s">
        <v>55</v>
      </c>
      <c r="C391" s="52">
        <f>SUM(C394,C397,C400,C403,C406,C409,C412,C415,C418,C421,C424,C427,C430,C433,C436,C439,C442,C445,C448,C451,C454,C457,C460,C463,C466,C469,C472,C475,C478,C481,C484,C487,C490,C493,C496,C499,C502,C505,C508,C511,C514,C517,C520,C523,C526,C529,C532,C535)</f>
        <v>12731326</v>
      </c>
      <c r="D391" s="52">
        <f t="shared" ref="D391:M391" si="1080">SUM(D394,D397,D400,D403,D406,D409,D412,D415,D418,D421,D424,D427,D430,D433,D436,D439,D442,D445,D448,D451,D454,D457,D460,D463,D466,D469,D472,D475,D478,D481,D484,D487,D490,D493,D496,D499,D502,D505,D508,D511,D514,D517,D520,D523,D526,D529,D532,D535)</f>
        <v>8516656</v>
      </c>
      <c r="E391" s="52">
        <f t="shared" si="1080"/>
        <v>6844429</v>
      </c>
      <c r="F391" s="52">
        <f t="shared" si="1080"/>
        <v>1672227</v>
      </c>
      <c r="G391" s="52">
        <f t="shared" si="1080"/>
        <v>3213359</v>
      </c>
      <c r="H391" s="52">
        <f t="shared" si="1080"/>
        <v>7420</v>
      </c>
      <c r="I391" s="52">
        <f t="shared" si="1080"/>
        <v>0</v>
      </c>
      <c r="J391" s="52">
        <f t="shared" si="1080"/>
        <v>464283</v>
      </c>
      <c r="K391" s="52">
        <f t="shared" si="1080"/>
        <v>112200</v>
      </c>
      <c r="L391" s="52">
        <f t="shared" si="1080"/>
        <v>417408</v>
      </c>
      <c r="M391" s="52">
        <f t="shared" si="1080"/>
        <v>0</v>
      </c>
    </row>
    <row r="392" spans="1:13" s="7" customFormat="1" ht="15.75" customHeight="1" x14ac:dyDescent="0.2">
      <c r="A392" s="25"/>
      <c r="B392" s="25"/>
      <c r="C392" s="27">
        <f>D392+G392+H392+I392+J392+K392+L392+M392</f>
        <v>2204147</v>
      </c>
      <c r="D392" s="27">
        <f>SUM(E392,F392)</f>
        <v>1890109</v>
      </c>
      <c r="E392" s="28">
        <f>SUM(E395,E398,E401,E404,E407,E410,E413,E416,E419,E422,E425,E428,E431,E434,E437,E440,E443,E446,E449,E452,E455,E458,E461,E464,E467,E470,E473,E476,E479,E482,E485,E488,E491,E494,E497,E500,E503,E506,E509,E512,E515,E518,E521,E524,E527,E530,E533,E536)</f>
        <v>1505119</v>
      </c>
      <c r="F392" s="28">
        <f t="shared" ref="F392:M392" si="1081">SUM(F395,F398,F401,F404,F407,F410,F413,F416,F419,F422,F425,F428,F431,F434,F437,F440,F443,F446,F449,F452,F455,F458,F461,F464,F467,F470,F473,F476,F479,F482,F485,F488,F491,F494,F497,F500,F503,F506,F509,F512,F515,F518,F521,F524,F527,F530,F533,F536)</f>
        <v>384990</v>
      </c>
      <c r="G392" s="28">
        <f t="shared" si="1081"/>
        <v>256445</v>
      </c>
      <c r="H392" s="28">
        <f t="shared" si="1081"/>
        <v>3680</v>
      </c>
      <c r="I392" s="28">
        <f t="shared" si="1081"/>
        <v>0</v>
      </c>
      <c r="J392" s="28">
        <f t="shared" si="1081"/>
        <v>60401</v>
      </c>
      <c r="K392" s="28">
        <f t="shared" si="1081"/>
        <v>0</v>
      </c>
      <c r="L392" s="28">
        <f t="shared" si="1081"/>
        <v>-6488</v>
      </c>
      <c r="M392" s="28">
        <f t="shared" si="1081"/>
        <v>0</v>
      </c>
    </row>
    <row r="393" spans="1:13" s="7" customFormat="1" ht="15.75" customHeight="1" x14ac:dyDescent="0.2">
      <c r="A393" s="92"/>
      <c r="B393" s="92"/>
      <c r="C393" s="95">
        <f>SUM(C391,C392)</f>
        <v>14935473</v>
      </c>
      <c r="D393" s="95">
        <f t="shared" ref="D393:M393" si="1082">SUM(D391,D392)</f>
        <v>10406765</v>
      </c>
      <c r="E393" s="95">
        <f t="shared" si="1082"/>
        <v>8349548</v>
      </c>
      <c r="F393" s="95">
        <f t="shared" si="1082"/>
        <v>2057217</v>
      </c>
      <c r="G393" s="95">
        <f t="shared" si="1082"/>
        <v>3469804</v>
      </c>
      <c r="H393" s="95">
        <f t="shared" si="1082"/>
        <v>11100</v>
      </c>
      <c r="I393" s="95">
        <f t="shared" si="1082"/>
        <v>0</v>
      </c>
      <c r="J393" s="95">
        <f t="shared" si="1082"/>
        <v>524684</v>
      </c>
      <c r="K393" s="95">
        <f t="shared" si="1082"/>
        <v>112200</v>
      </c>
      <c r="L393" s="95">
        <f t="shared" si="1082"/>
        <v>410920</v>
      </c>
      <c r="M393" s="95">
        <f t="shared" si="1082"/>
        <v>0</v>
      </c>
    </row>
    <row r="394" spans="1:13" s="58" customFormat="1" ht="26.25" customHeight="1" x14ac:dyDescent="0.2">
      <c r="A394" s="54" t="s">
        <v>56</v>
      </c>
      <c r="B394" s="55" t="s">
        <v>175</v>
      </c>
      <c r="C394" s="56">
        <f>SUM(D394,G394,H394:M394)</f>
        <v>742046</v>
      </c>
      <c r="D394" s="56">
        <f>SUM(E394:F394)</f>
        <v>592285</v>
      </c>
      <c r="E394" s="56">
        <v>476497</v>
      </c>
      <c r="F394" s="56">
        <v>115788</v>
      </c>
      <c r="G394" s="56">
        <v>142461</v>
      </c>
      <c r="H394" s="56"/>
      <c r="I394" s="56"/>
      <c r="J394" s="56">
        <v>7300</v>
      </c>
      <c r="K394" s="57"/>
      <c r="L394" s="57"/>
      <c r="M394" s="57"/>
    </row>
    <row r="395" spans="1:13" s="7" customFormat="1" ht="15.75" customHeight="1" x14ac:dyDescent="0.2">
      <c r="A395" s="25"/>
      <c r="B395" s="25"/>
      <c r="C395" s="27">
        <f>D395+G395+H395+I395+J395+K395+L395+M395</f>
        <v>82820</v>
      </c>
      <c r="D395" s="27">
        <f>SUM(E395,F395)</f>
        <v>26087</v>
      </c>
      <c r="E395" s="28">
        <v>21058</v>
      </c>
      <c r="F395" s="29">
        <v>5029</v>
      </c>
      <c r="G395" s="29">
        <v>62533</v>
      </c>
      <c r="H395" s="27"/>
      <c r="I395" s="27"/>
      <c r="J395" s="27">
        <v>-5800</v>
      </c>
      <c r="K395" s="27"/>
      <c r="L395" s="27"/>
      <c r="M395" s="27"/>
    </row>
    <row r="396" spans="1:13" s="7" customFormat="1" ht="15.75" customHeight="1" x14ac:dyDescent="0.2">
      <c r="A396" s="94"/>
      <c r="B396" s="94"/>
      <c r="C396" s="95">
        <f>SUM(C394:C395)</f>
        <v>824866</v>
      </c>
      <c r="D396" s="95">
        <f t="shared" ref="D396" si="1083">SUM(D394:D395)</f>
        <v>618372</v>
      </c>
      <c r="E396" s="95">
        <f t="shared" ref="E396" si="1084">SUM(E394:E395)</f>
        <v>497555</v>
      </c>
      <c r="F396" s="95">
        <f t="shared" ref="F396" si="1085">SUM(F394:F395)</f>
        <v>120817</v>
      </c>
      <c r="G396" s="95">
        <f t="shared" ref="G396" si="1086">SUM(G394:G395)</f>
        <v>204994</v>
      </c>
      <c r="H396" s="95">
        <f t="shared" ref="H396" si="1087">SUM(H394:H395)</f>
        <v>0</v>
      </c>
      <c r="I396" s="95">
        <f t="shared" ref="I396" si="1088">SUM(I394:I395)</f>
        <v>0</v>
      </c>
      <c r="J396" s="95">
        <f t="shared" ref="J396" si="1089">SUM(J394:J395)</f>
        <v>1500</v>
      </c>
      <c r="K396" s="95">
        <f t="shared" ref="K396" si="1090">SUM(K394:K395)</f>
        <v>0</v>
      </c>
      <c r="L396" s="95">
        <f t="shared" ref="L396" si="1091">SUM(L394:L395)</f>
        <v>0</v>
      </c>
      <c r="M396" s="95">
        <f t="shared" ref="M396" si="1092">SUM(M394:M395)</f>
        <v>0</v>
      </c>
    </row>
    <row r="397" spans="1:13" s="58" customFormat="1" ht="24" customHeight="1" x14ac:dyDescent="0.2">
      <c r="A397" s="54" t="s">
        <v>56</v>
      </c>
      <c r="B397" s="55" t="s">
        <v>57</v>
      </c>
      <c r="C397" s="56">
        <f t="shared" ref="C397:C514" si="1093">SUM(D397,G397,H397:M397)</f>
        <v>665567</v>
      </c>
      <c r="D397" s="56">
        <f>SUM(E397:F397)</f>
        <v>506503</v>
      </c>
      <c r="E397" s="56">
        <v>404628</v>
      </c>
      <c r="F397" s="56">
        <v>101875</v>
      </c>
      <c r="G397" s="56">
        <v>150142</v>
      </c>
      <c r="H397" s="56"/>
      <c r="I397" s="56"/>
      <c r="J397" s="56">
        <v>8922</v>
      </c>
      <c r="K397" s="57"/>
      <c r="L397" s="57"/>
      <c r="M397" s="57"/>
    </row>
    <row r="398" spans="1:13" s="7" customFormat="1" ht="15.75" customHeight="1" x14ac:dyDescent="0.2">
      <c r="A398" s="25"/>
      <c r="B398" s="25"/>
      <c r="C398" s="27">
        <f>D398+G398+H398+I398+J398+K398+L398+M398</f>
        <v>71696</v>
      </c>
      <c r="D398" s="27">
        <f>SUM(E398,F398)</f>
        <v>25346</v>
      </c>
      <c r="E398" s="28">
        <v>17519</v>
      </c>
      <c r="F398" s="29">
        <v>7827</v>
      </c>
      <c r="G398" s="29">
        <v>46350</v>
      </c>
      <c r="H398" s="27"/>
      <c r="I398" s="27"/>
      <c r="J398" s="27"/>
      <c r="K398" s="27"/>
      <c r="L398" s="27"/>
      <c r="M398" s="27"/>
    </row>
    <row r="399" spans="1:13" s="7" customFormat="1" ht="15.75" customHeight="1" x14ac:dyDescent="0.2">
      <c r="A399" s="94"/>
      <c r="B399" s="94"/>
      <c r="C399" s="95">
        <f>SUM(C397:C398)</f>
        <v>737263</v>
      </c>
      <c r="D399" s="95">
        <f t="shared" ref="D399" si="1094">SUM(D397:D398)</f>
        <v>531849</v>
      </c>
      <c r="E399" s="95">
        <f t="shared" ref="E399" si="1095">SUM(E397:E398)</f>
        <v>422147</v>
      </c>
      <c r="F399" s="95">
        <f t="shared" ref="F399" si="1096">SUM(F397:F398)</f>
        <v>109702</v>
      </c>
      <c r="G399" s="95">
        <f t="shared" ref="G399" si="1097">SUM(G397:G398)</f>
        <v>196492</v>
      </c>
      <c r="H399" s="95">
        <f t="shared" ref="H399" si="1098">SUM(H397:H398)</f>
        <v>0</v>
      </c>
      <c r="I399" s="95">
        <f t="shared" ref="I399" si="1099">SUM(I397:I398)</f>
        <v>0</v>
      </c>
      <c r="J399" s="95">
        <f t="shared" ref="J399" si="1100">SUM(J397:J398)</f>
        <v>8922</v>
      </c>
      <c r="K399" s="95">
        <f t="shared" ref="K399" si="1101">SUM(K397:K398)</f>
        <v>0</v>
      </c>
      <c r="L399" s="95">
        <f t="shared" ref="L399" si="1102">SUM(L397:L398)</f>
        <v>0</v>
      </c>
      <c r="M399" s="95">
        <f t="shared" ref="M399" si="1103">SUM(M397:M398)</f>
        <v>0</v>
      </c>
    </row>
    <row r="400" spans="1:13" s="58" customFormat="1" ht="25.5" customHeight="1" x14ac:dyDescent="0.2">
      <c r="A400" s="54" t="s">
        <v>56</v>
      </c>
      <c r="B400" s="55" t="s">
        <v>58</v>
      </c>
      <c r="C400" s="56">
        <f t="shared" si="1093"/>
        <v>612607</v>
      </c>
      <c r="D400" s="56">
        <f>SUM(E400:F400)</f>
        <v>478062</v>
      </c>
      <c r="E400" s="56">
        <v>384690</v>
      </c>
      <c r="F400" s="56">
        <v>93372</v>
      </c>
      <c r="G400" s="56">
        <v>128495</v>
      </c>
      <c r="H400" s="56"/>
      <c r="I400" s="56"/>
      <c r="J400" s="56">
        <v>6050</v>
      </c>
      <c r="K400" s="57"/>
      <c r="L400" s="57"/>
      <c r="M400" s="57"/>
    </row>
    <row r="401" spans="1:18" s="7" customFormat="1" ht="15.75" customHeight="1" x14ac:dyDescent="0.2">
      <c r="A401" s="25"/>
      <c r="B401" s="25"/>
      <c r="C401" s="27">
        <f>D401+G401+H401+I401+J401+K401+L401+M401</f>
        <v>26163</v>
      </c>
      <c r="D401" s="27">
        <f>SUM(E401,F401)</f>
        <v>28469</v>
      </c>
      <c r="E401" s="28">
        <v>22945</v>
      </c>
      <c r="F401" s="29">
        <v>5524</v>
      </c>
      <c r="G401" s="29">
        <v>-2306</v>
      </c>
      <c r="H401" s="27"/>
      <c r="I401" s="27"/>
      <c r="J401" s="27"/>
      <c r="K401" s="27"/>
      <c r="L401" s="27"/>
      <c r="M401" s="27"/>
    </row>
    <row r="402" spans="1:18" s="7" customFormat="1" ht="15.75" customHeight="1" x14ac:dyDescent="0.2">
      <c r="A402" s="94"/>
      <c r="B402" s="94"/>
      <c r="C402" s="95">
        <f>SUM(C400:C401)</f>
        <v>638770</v>
      </c>
      <c r="D402" s="95">
        <f t="shared" ref="D402" si="1104">SUM(D400:D401)</f>
        <v>506531</v>
      </c>
      <c r="E402" s="95">
        <f t="shared" ref="E402" si="1105">SUM(E400:E401)</f>
        <v>407635</v>
      </c>
      <c r="F402" s="95">
        <f t="shared" ref="F402" si="1106">SUM(F400:F401)</f>
        <v>98896</v>
      </c>
      <c r="G402" s="95">
        <f t="shared" ref="G402" si="1107">SUM(G400:G401)</f>
        <v>126189</v>
      </c>
      <c r="H402" s="95">
        <f t="shared" ref="H402" si="1108">SUM(H400:H401)</f>
        <v>0</v>
      </c>
      <c r="I402" s="95">
        <f t="shared" ref="I402" si="1109">SUM(I400:I401)</f>
        <v>0</v>
      </c>
      <c r="J402" s="95">
        <f t="shared" ref="J402" si="1110">SUM(J400:J401)</f>
        <v>6050</v>
      </c>
      <c r="K402" s="95">
        <f t="shared" ref="K402" si="1111">SUM(K400:K401)</f>
        <v>0</v>
      </c>
      <c r="L402" s="95">
        <f t="shared" ref="L402" si="1112">SUM(L400:L401)</f>
        <v>0</v>
      </c>
      <c r="M402" s="95">
        <f t="shared" ref="M402" si="1113">SUM(M400:M401)</f>
        <v>0</v>
      </c>
    </row>
    <row r="403" spans="1:18" s="58" customFormat="1" ht="24" customHeight="1" x14ac:dyDescent="0.2">
      <c r="A403" s="54" t="s">
        <v>56</v>
      </c>
      <c r="B403" s="55" t="s">
        <v>59</v>
      </c>
      <c r="C403" s="56">
        <f t="shared" si="1093"/>
        <v>321460</v>
      </c>
      <c r="D403" s="56">
        <f t="shared" ref="D403:D514" si="1114">SUM(E403:F403)</f>
        <v>229992</v>
      </c>
      <c r="E403" s="56">
        <v>184996</v>
      </c>
      <c r="F403" s="56">
        <v>44996</v>
      </c>
      <c r="G403" s="56">
        <v>84868</v>
      </c>
      <c r="H403" s="56"/>
      <c r="I403" s="56"/>
      <c r="J403" s="56">
        <v>6600</v>
      </c>
      <c r="K403" s="57"/>
      <c r="L403" s="57"/>
      <c r="M403" s="57"/>
    </row>
    <row r="404" spans="1:18" s="7" customFormat="1" ht="15.75" customHeight="1" x14ac:dyDescent="0.2">
      <c r="A404" s="25"/>
      <c r="B404" s="25"/>
      <c r="C404" s="27">
        <f>D404+G404+H404+I404+J404+K404+L404+M404</f>
        <v>9588</v>
      </c>
      <c r="D404" s="27">
        <f>SUM(E404,F404)</f>
        <v>13838</v>
      </c>
      <c r="E404" s="28">
        <v>11154</v>
      </c>
      <c r="F404" s="29">
        <v>2684</v>
      </c>
      <c r="G404" s="29">
        <v>-4250</v>
      </c>
      <c r="H404" s="27"/>
      <c r="I404" s="27"/>
      <c r="J404" s="27"/>
      <c r="K404" s="27"/>
      <c r="L404" s="27"/>
      <c r="M404" s="27"/>
    </row>
    <row r="405" spans="1:18" s="7" customFormat="1" ht="15.75" customHeight="1" x14ac:dyDescent="0.2">
      <c r="A405" s="94"/>
      <c r="B405" s="94"/>
      <c r="C405" s="95">
        <f>SUM(C403:C404)</f>
        <v>331048</v>
      </c>
      <c r="D405" s="95">
        <f t="shared" ref="D405" si="1115">SUM(D403:D404)</f>
        <v>243830</v>
      </c>
      <c r="E405" s="95">
        <f t="shared" ref="E405" si="1116">SUM(E403:E404)</f>
        <v>196150</v>
      </c>
      <c r="F405" s="95">
        <f t="shared" ref="F405" si="1117">SUM(F403:F404)</f>
        <v>47680</v>
      </c>
      <c r="G405" s="95">
        <f t="shared" ref="G405" si="1118">SUM(G403:G404)</f>
        <v>80618</v>
      </c>
      <c r="H405" s="95">
        <f t="shared" ref="H405" si="1119">SUM(H403:H404)</f>
        <v>0</v>
      </c>
      <c r="I405" s="95">
        <f t="shared" ref="I405" si="1120">SUM(I403:I404)</f>
        <v>0</v>
      </c>
      <c r="J405" s="95">
        <f t="shared" ref="J405" si="1121">SUM(J403:J404)</f>
        <v>6600</v>
      </c>
      <c r="K405" s="95">
        <f t="shared" ref="K405" si="1122">SUM(K403:K404)</f>
        <v>0</v>
      </c>
      <c r="L405" s="95">
        <f t="shared" ref="L405" si="1123">SUM(L403:L404)</f>
        <v>0</v>
      </c>
      <c r="M405" s="95">
        <f t="shared" ref="M405" si="1124">SUM(M403:M404)</f>
        <v>0</v>
      </c>
    </row>
    <row r="406" spans="1:18" s="58" customFormat="1" ht="33.75" customHeight="1" x14ac:dyDescent="0.2">
      <c r="A406" s="54" t="s">
        <v>56</v>
      </c>
      <c r="B406" s="55" t="s">
        <v>60</v>
      </c>
      <c r="C406" s="56">
        <f t="shared" si="1093"/>
        <v>342900</v>
      </c>
      <c r="D406" s="56">
        <f t="shared" si="1114"/>
        <v>258214</v>
      </c>
      <c r="E406" s="56">
        <v>207481</v>
      </c>
      <c r="F406" s="56">
        <v>50733</v>
      </c>
      <c r="G406" s="56">
        <v>82386</v>
      </c>
      <c r="H406" s="56"/>
      <c r="I406" s="56"/>
      <c r="J406" s="56">
        <v>2300</v>
      </c>
      <c r="K406" s="57"/>
      <c r="L406" s="57"/>
      <c r="M406" s="57"/>
    </row>
    <row r="407" spans="1:18" s="7" customFormat="1" ht="15.75" customHeight="1" x14ac:dyDescent="0.2">
      <c r="A407" s="25"/>
      <c r="B407" s="25"/>
      <c r="C407" s="27">
        <f>D407+G407+H407+I407+J407+K407+L407+M407</f>
        <v>10178</v>
      </c>
      <c r="D407" s="27">
        <f>SUM(E407,F407)</f>
        <v>13178</v>
      </c>
      <c r="E407" s="28">
        <v>10622</v>
      </c>
      <c r="F407" s="29">
        <v>2556</v>
      </c>
      <c r="G407" s="29">
        <v>-3000</v>
      </c>
      <c r="H407" s="27"/>
      <c r="I407" s="27"/>
      <c r="J407" s="27"/>
      <c r="K407" s="27"/>
      <c r="L407" s="27"/>
      <c r="M407" s="27"/>
    </row>
    <row r="408" spans="1:18" s="7" customFormat="1" ht="15.75" customHeight="1" x14ac:dyDescent="0.2">
      <c r="A408" s="94"/>
      <c r="B408" s="94"/>
      <c r="C408" s="95">
        <f>SUM(C406:C407)</f>
        <v>353078</v>
      </c>
      <c r="D408" s="95">
        <f t="shared" ref="D408" si="1125">SUM(D406:D407)</f>
        <v>271392</v>
      </c>
      <c r="E408" s="95">
        <f t="shared" ref="E408" si="1126">SUM(E406:E407)</f>
        <v>218103</v>
      </c>
      <c r="F408" s="95">
        <f t="shared" ref="F408" si="1127">SUM(F406:F407)</f>
        <v>53289</v>
      </c>
      <c r="G408" s="95">
        <f t="shared" ref="G408" si="1128">SUM(G406:G407)</f>
        <v>79386</v>
      </c>
      <c r="H408" s="95">
        <f t="shared" ref="H408" si="1129">SUM(H406:H407)</f>
        <v>0</v>
      </c>
      <c r="I408" s="95">
        <f t="shared" ref="I408" si="1130">SUM(I406:I407)</f>
        <v>0</v>
      </c>
      <c r="J408" s="95">
        <f t="shared" ref="J408" si="1131">SUM(J406:J407)</f>
        <v>2300</v>
      </c>
      <c r="K408" s="95">
        <f t="shared" ref="K408" si="1132">SUM(K406:K407)</f>
        <v>0</v>
      </c>
      <c r="L408" s="95">
        <f t="shared" ref="L408" si="1133">SUM(L406:L407)</f>
        <v>0</v>
      </c>
      <c r="M408" s="95">
        <f t="shared" ref="M408" si="1134">SUM(M406:M407)</f>
        <v>0</v>
      </c>
    </row>
    <row r="409" spans="1:18" s="58" customFormat="1" ht="24" customHeight="1" x14ac:dyDescent="0.2">
      <c r="A409" s="54" t="s">
        <v>56</v>
      </c>
      <c r="B409" s="55" t="s">
        <v>61</v>
      </c>
      <c r="C409" s="56">
        <f t="shared" si="1093"/>
        <v>227802</v>
      </c>
      <c r="D409" s="56">
        <f t="shared" si="1114"/>
        <v>173198</v>
      </c>
      <c r="E409" s="56">
        <v>139228</v>
      </c>
      <c r="F409" s="56">
        <v>33970</v>
      </c>
      <c r="G409" s="56">
        <v>50604</v>
      </c>
      <c r="H409" s="56"/>
      <c r="I409" s="56"/>
      <c r="J409" s="56">
        <v>4000</v>
      </c>
      <c r="K409" s="57"/>
      <c r="L409" s="57"/>
      <c r="M409" s="57"/>
      <c r="R409" s="59"/>
    </row>
    <row r="410" spans="1:18" s="7" customFormat="1" ht="15.75" customHeight="1" x14ac:dyDescent="0.2">
      <c r="A410" s="25"/>
      <c r="B410" s="25"/>
      <c r="C410" s="27">
        <f>D410+G410+H410+I410+J410+K410+L410+M410</f>
        <v>8883</v>
      </c>
      <c r="D410" s="27">
        <f>SUM(E410,F410)</f>
        <v>8883</v>
      </c>
      <c r="E410" s="28">
        <v>7161</v>
      </c>
      <c r="F410" s="29">
        <v>1722</v>
      </c>
      <c r="G410" s="29"/>
      <c r="H410" s="27"/>
      <c r="I410" s="27"/>
      <c r="J410" s="27"/>
      <c r="K410" s="27"/>
      <c r="L410" s="27"/>
      <c r="M410" s="27"/>
    </row>
    <row r="411" spans="1:18" s="7" customFormat="1" ht="15.75" customHeight="1" x14ac:dyDescent="0.2">
      <c r="A411" s="94"/>
      <c r="B411" s="94"/>
      <c r="C411" s="95">
        <f>SUM(C409:C410)</f>
        <v>236685</v>
      </c>
      <c r="D411" s="95">
        <f t="shared" ref="D411" si="1135">SUM(D409:D410)</f>
        <v>182081</v>
      </c>
      <c r="E411" s="95">
        <f t="shared" ref="E411" si="1136">SUM(E409:E410)</f>
        <v>146389</v>
      </c>
      <c r="F411" s="95">
        <f t="shared" ref="F411" si="1137">SUM(F409:F410)</f>
        <v>35692</v>
      </c>
      <c r="G411" s="95">
        <f t="shared" ref="G411" si="1138">SUM(G409:G410)</f>
        <v>50604</v>
      </c>
      <c r="H411" s="95">
        <f t="shared" ref="H411" si="1139">SUM(H409:H410)</f>
        <v>0</v>
      </c>
      <c r="I411" s="95">
        <f t="shared" ref="I411" si="1140">SUM(I409:I410)</f>
        <v>0</v>
      </c>
      <c r="J411" s="95">
        <f t="shared" ref="J411" si="1141">SUM(J409:J410)</f>
        <v>4000</v>
      </c>
      <c r="K411" s="95">
        <f t="shared" ref="K411" si="1142">SUM(K409:K410)</f>
        <v>0</v>
      </c>
      <c r="L411" s="95">
        <f t="shared" ref="L411" si="1143">SUM(L409:L410)</f>
        <v>0</v>
      </c>
      <c r="M411" s="95">
        <f t="shared" ref="M411" si="1144">SUM(M409:M410)</f>
        <v>0</v>
      </c>
    </row>
    <row r="412" spans="1:18" s="58" customFormat="1" ht="26.25" customHeight="1" x14ac:dyDescent="0.2">
      <c r="A412" s="54" t="s">
        <v>56</v>
      </c>
      <c r="B412" s="55" t="s">
        <v>208</v>
      </c>
      <c r="C412" s="56">
        <f>SUM(D412,G412,H412:M412)</f>
        <v>208663</v>
      </c>
      <c r="D412" s="56">
        <f>SUM(E412:F412)</f>
        <v>143317</v>
      </c>
      <c r="E412" s="56">
        <v>115011</v>
      </c>
      <c r="F412" s="56">
        <v>28306</v>
      </c>
      <c r="G412" s="56">
        <v>63996</v>
      </c>
      <c r="H412" s="56"/>
      <c r="I412" s="56"/>
      <c r="J412" s="56">
        <v>1350</v>
      </c>
      <c r="K412" s="56"/>
      <c r="L412" s="57"/>
      <c r="M412" s="57"/>
    </row>
    <row r="413" spans="1:18" s="7" customFormat="1" ht="15.75" customHeight="1" x14ac:dyDescent="0.2">
      <c r="A413" s="25"/>
      <c r="B413" s="25"/>
      <c r="C413" s="27">
        <f>D413+G413+H413+I413+J413+K413+L413+M413</f>
        <v>110651</v>
      </c>
      <c r="D413" s="27">
        <f>SUM(E413,F413)</f>
        <v>7991</v>
      </c>
      <c r="E413" s="28">
        <v>6441</v>
      </c>
      <c r="F413" s="29">
        <v>1550</v>
      </c>
      <c r="G413" s="29">
        <v>102660</v>
      </c>
      <c r="H413" s="27"/>
      <c r="I413" s="27"/>
      <c r="J413" s="27"/>
      <c r="K413" s="27"/>
      <c r="L413" s="27"/>
      <c r="M413" s="27"/>
    </row>
    <row r="414" spans="1:18" s="7" customFormat="1" ht="15.75" customHeight="1" x14ac:dyDescent="0.2">
      <c r="A414" s="94"/>
      <c r="B414" s="94"/>
      <c r="C414" s="95">
        <f>SUM(C412:C413)</f>
        <v>319314</v>
      </c>
      <c r="D414" s="95">
        <f t="shared" ref="D414" si="1145">SUM(D412:D413)</f>
        <v>151308</v>
      </c>
      <c r="E414" s="95">
        <f t="shared" ref="E414" si="1146">SUM(E412:E413)</f>
        <v>121452</v>
      </c>
      <c r="F414" s="95">
        <f t="shared" ref="F414" si="1147">SUM(F412:F413)</f>
        <v>29856</v>
      </c>
      <c r="G414" s="95">
        <f t="shared" ref="G414" si="1148">SUM(G412:G413)</f>
        <v>166656</v>
      </c>
      <c r="H414" s="95">
        <f t="shared" ref="H414" si="1149">SUM(H412:H413)</f>
        <v>0</v>
      </c>
      <c r="I414" s="95">
        <f t="shared" ref="I414" si="1150">SUM(I412:I413)</f>
        <v>0</v>
      </c>
      <c r="J414" s="95">
        <f t="shared" ref="J414" si="1151">SUM(J412:J413)</f>
        <v>1350</v>
      </c>
      <c r="K414" s="95">
        <f t="shared" ref="K414" si="1152">SUM(K412:K413)</f>
        <v>0</v>
      </c>
      <c r="L414" s="95">
        <f t="shared" ref="L414" si="1153">SUM(L412:L413)</f>
        <v>0</v>
      </c>
      <c r="M414" s="95">
        <f t="shared" ref="M414" si="1154">SUM(M412:M413)</f>
        <v>0</v>
      </c>
    </row>
    <row r="415" spans="1:18" s="58" customFormat="1" ht="24.75" customHeight="1" x14ac:dyDescent="0.2">
      <c r="A415" s="54" t="s">
        <v>56</v>
      </c>
      <c r="B415" s="55" t="s">
        <v>156</v>
      </c>
      <c r="C415" s="56">
        <f>SUM(D415,G415,H415:M415)</f>
        <v>301083</v>
      </c>
      <c r="D415" s="56">
        <f>SUM(E415:F415)</f>
        <v>244062</v>
      </c>
      <c r="E415" s="56">
        <v>196334</v>
      </c>
      <c r="F415" s="56">
        <v>47728</v>
      </c>
      <c r="G415" s="56">
        <v>52521</v>
      </c>
      <c r="H415" s="56"/>
      <c r="I415" s="56"/>
      <c r="J415" s="56">
        <v>4500</v>
      </c>
      <c r="K415" s="57"/>
      <c r="L415" s="57"/>
      <c r="M415" s="57"/>
    </row>
    <row r="416" spans="1:18" s="7" customFormat="1" ht="15.75" customHeight="1" x14ac:dyDescent="0.2">
      <c r="A416" s="25"/>
      <c r="B416" s="25"/>
      <c r="C416" s="27">
        <f>D416+G416+H416+I416+J416+K416+L416+M416</f>
        <v>79588</v>
      </c>
      <c r="D416" s="27">
        <f>SUM(E416,F416)</f>
        <v>52679</v>
      </c>
      <c r="E416" s="28">
        <v>42457</v>
      </c>
      <c r="F416" s="29">
        <v>10222</v>
      </c>
      <c r="G416" s="29">
        <v>26909</v>
      </c>
      <c r="H416" s="27"/>
      <c r="I416" s="27"/>
      <c r="J416" s="27"/>
      <c r="K416" s="27"/>
      <c r="L416" s="27"/>
      <c r="M416" s="27"/>
    </row>
    <row r="417" spans="1:13" s="7" customFormat="1" ht="15.75" customHeight="1" x14ac:dyDescent="0.2">
      <c r="A417" s="94"/>
      <c r="B417" s="94"/>
      <c r="C417" s="95">
        <f>SUM(C415:C416)</f>
        <v>380671</v>
      </c>
      <c r="D417" s="95">
        <f t="shared" ref="D417" si="1155">SUM(D415:D416)</f>
        <v>296741</v>
      </c>
      <c r="E417" s="95">
        <f t="shared" ref="E417" si="1156">SUM(E415:E416)</f>
        <v>238791</v>
      </c>
      <c r="F417" s="95">
        <f t="shared" ref="F417" si="1157">SUM(F415:F416)</f>
        <v>57950</v>
      </c>
      <c r="G417" s="95">
        <f t="shared" ref="G417" si="1158">SUM(G415:G416)</f>
        <v>79430</v>
      </c>
      <c r="H417" s="95">
        <f t="shared" ref="H417" si="1159">SUM(H415:H416)</f>
        <v>0</v>
      </c>
      <c r="I417" s="95">
        <f t="shared" ref="I417" si="1160">SUM(I415:I416)</f>
        <v>0</v>
      </c>
      <c r="J417" s="95">
        <f t="shared" ref="J417" si="1161">SUM(J415:J416)</f>
        <v>4500</v>
      </c>
      <c r="K417" s="95">
        <f t="shared" ref="K417" si="1162">SUM(K415:K416)</f>
        <v>0</v>
      </c>
      <c r="L417" s="95">
        <f t="shared" ref="L417" si="1163">SUM(L415:L416)</f>
        <v>0</v>
      </c>
      <c r="M417" s="95">
        <f t="shared" ref="M417" si="1164">SUM(M415:M416)</f>
        <v>0</v>
      </c>
    </row>
    <row r="418" spans="1:13" s="58" customFormat="1" ht="15.75" customHeight="1" x14ac:dyDescent="0.2">
      <c r="A418" s="54" t="s">
        <v>62</v>
      </c>
      <c r="B418" s="55" t="s">
        <v>63</v>
      </c>
      <c r="C418" s="56">
        <f t="shared" si="1093"/>
        <v>883301</v>
      </c>
      <c r="D418" s="56">
        <f t="shared" si="1114"/>
        <v>667410</v>
      </c>
      <c r="E418" s="56">
        <v>537284</v>
      </c>
      <c r="F418" s="56">
        <v>130126</v>
      </c>
      <c r="G418" s="56">
        <v>193564</v>
      </c>
      <c r="H418" s="56"/>
      <c r="I418" s="56"/>
      <c r="J418" s="56">
        <v>22327</v>
      </c>
      <c r="K418" s="57"/>
      <c r="L418" s="57"/>
      <c r="M418" s="57"/>
    </row>
    <row r="419" spans="1:13" s="7" customFormat="1" ht="15.75" customHeight="1" x14ac:dyDescent="0.2">
      <c r="A419" s="25"/>
      <c r="B419" s="25"/>
      <c r="C419" s="27">
        <f>D419+G419+H419+I419+J419+K419+L419+M419</f>
        <v>259870</v>
      </c>
      <c r="D419" s="27">
        <f>SUM(E419,F419)</f>
        <v>257812</v>
      </c>
      <c r="E419" s="28">
        <v>206759</v>
      </c>
      <c r="F419" s="29">
        <v>51053</v>
      </c>
      <c r="G419" s="29">
        <v>1979</v>
      </c>
      <c r="H419" s="27"/>
      <c r="I419" s="27"/>
      <c r="J419" s="27">
        <v>79</v>
      </c>
      <c r="K419" s="27"/>
      <c r="L419" s="27"/>
      <c r="M419" s="27"/>
    </row>
    <row r="420" spans="1:13" s="7" customFormat="1" ht="15.75" customHeight="1" x14ac:dyDescent="0.2">
      <c r="A420" s="94"/>
      <c r="B420" s="94"/>
      <c r="C420" s="95">
        <f>SUM(C418:C419)</f>
        <v>1143171</v>
      </c>
      <c r="D420" s="95">
        <f t="shared" ref="D420" si="1165">SUM(D418:D419)</f>
        <v>925222</v>
      </c>
      <c r="E420" s="95">
        <f t="shared" ref="E420" si="1166">SUM(E418:E419)</f>
        <v>744043</v>
      </c>
      <c r="F420" s="95">
        <f t="shared" ref="F420" si="1167">SUM(F418:F419)</f>
        <v>181179</v>
      </c>
      <c r="G420" s="95">
        <f t="shared" ref="G420" si="1168">SUM(G418:G419)</f>
        <v>195543</v>
      </c>
      <c r="H420" s="95">
        <f t="shared" ref="H420" si="1169">SUM(H418:H419)</f>
        <v>0</v>
      </c>
      <c r="I420" s="95">
        <f t="shared" ref="I420" si="1170">SUM(I418:I419)</f>
        <v>0</v>
      </c>
      <c r="J420" s="95">
        <f t="shared" ref="J420" si="1171">SUM(J418:J419)</f>
        <v>22406</v>
      </c>
      <c r="K420" s="95">
        <f t="shared" ref="K420" si="1172">SUM(K418:K419)</f>
        <v>0</v>
      </c>
      <c r="L420" s="95">
        <f t="shared" ref="L420" si="1173">SUM(L418:L419)</f>
        <v>0</v>
      </c>
      <c r="M420" s="95">
        <f t="shared" ref="M420" si="1174">SUM(M418:M419)</f>
        <v>0</v>
      </c>
    </row>
    <row r="421" spans="1:13" s="58" customFormat="1" ht="15.75" customHeight="1" x14ac:dyDescent="0.2">
      <c r="A421" s="54" t="s">
        <v>62</v>
      </c>
      <c r="B421" s="55" t="s">
        <v>64</v>
      </c>
      <c r="C421" s="56">
        <f t="shared" si="1093"/>
        <v>1452879</v>
      </c>
      <c r="D421" s="56">
        <f t="shared" si="1114"/>
        <v>994949</v>
      </c>
      <c r="E421" s="56">
        <v>799379</v>
      </c>
      <c r="F421" s="56">
        <v>195570</v>
      </c>
      <c r="G421" s="56">
        <v>419942</v>
      </c>
      <c r="H421" s="56"/>
      <c r="I421" s="56"/>
      <c r="J421" s="56">
        <v>37988</v>
      </c>
      <c r="K421" s="57"/>
      <c r="L421" s="57"/>
      <c r="M421" s="57"/>
    </row>
    <row r="422" spans="1:13" s="7" customFormat="1" ht="15.75" customHeight="1" x14ac:dyDescent="0.2">
      <c r="A422" s="25"/>
      <c r="B422" s="25"/>
      <c r="C422" s="27">
        <f>D422+G422+H422+I422+J422+K422+L422+M422</f>
        <v>352011</v>
      </c>
      <c r="D422" s="27">
        <f>SUM(E422,F422)</f>
        <v>369853</v>
      </c>
      <c r="E422" s="28">
        <v>297801</v>
      </c>
      <c r="F422" s="29">
        <v>72052</v>
      </c>
      <c r="G422" s="29">
        <v>-17994</v>
      </c>
      <c r="H422" s="27"/>
      <c r="I422" s="27"/>
      <c r="J422" s="27">
        <v>152</v>
      </c>
      <c r="K422" s="27"/>
      <c r="L422" s="27"/>
      <c r="M422" s="27"/>
    </row>
    <row r="423" spans="1:13" s="7" customFormat="1" ht="15.75" customHeight="1" x14ac:dyDescent="0.2">
      <c r="A423" s="94"/>
      <c r="B423" s="94"/>
      <c r="C423" s="95">
        <f>SUM(C421:C422)</f>
        <v>1804890</v>
      </c>
      <c r="D423" s="95">
        <f t="shared" ref="D423" si="1175">SUM(D421:D422)</f>
        <v>1364802</v>
      </c>
      <c r="E423" s="95">
        <f t="shared" ref="E423" si="1176">SUM(E421:E422)</f>
        <v>1097180</v>
      </c>
      <c r="F423" s="95">
        <f t="shared" ref="F423" si="1177">SUM(F421:F422)</f>
        <v>267622</v>
      </c>
      <c r="G423" s="95">
        <f t="shared" ref="G423" si="1178">SUM(G421:G422)</f>
        <v>401948</v>
      </c>
      <c r="H423" s="95">
        <f t="shared" ref="H423" si="1179">SUM(H421:H422)</f>
        <v>0</v>
      </c>
      <c r="I423" s="95">
        <f t="shared" ref="I423" si="1180">SUM(I421:I422)</f>
        <v>0</v>
      </c>
      <c r="J423" s="95">
        <f t="shared" ref="J423" si="1181">SUM(J421:J422)</f>
        <v>38140</v>
      </c>
      <c r="K423" s="95">
        <f t="shared" ref="K423" si="1182">SUM(K421:K422)</f>
        <v>0</v>
      </c>
      <c r="L423" s="95">
        <f t="shared" ref="L423" si="1183">SUM(L421:L422)</f>
        <v>0</v>
      </c>
      <c r="M423" s="95">
        <f t="shared" ref="M423" si="1184">SUM(M421:M422)</f>
        <v>0</v>
      </c>
    </row>
    <row r="424" spans="1:13" s="58" customFormat="1" ht="15.75" customHeight="1" x14ac:dyDescent="0.2">
      <c r="A424" s="54" t="s">
        <v>62</v>
      </c>
      <c r="B424" s="55" t="s">
        <v>65</v>
      </c>
      <c r="C424" s="56">
        <f t="shared" si="1093"/>
        <v>626742</v>
      </c>
      <c r="D424" s="56">
        <f t="shared" si="1114"/>
        <v>427212</v>
      </c>
      <c r="E424" s="56">
        <v>343929</v>
      </c>
      <c r="F424" s="56">
        <v>83283</v>
      </c>
      <c r="G424" s="56">
        <v>170119</v>
      </c>
      <c r="H424" s="56"/>
      <c r="I424" s="56"/>
      <c r="J424" s="56">
        <v>29411</v>
      </c>
      <c r="K424" s="57"/>
      <c r="L424" s="57"/>
      <c r="M424" s="57"/>
    </row>
    <row r="425" spans="1:13" s="7" customFormat="1" ht="15.75" customHeight="1" x14ac:dyDescent="0.2">
      <c r="A425" s="25"/>
      <c r="B425" s="25"/>
      <c r="C425" s="27">
        <f>D425+G425+H425+I425+J425+K425+L425+M425</f>
        <v>86455</v>
      </c>
      <c r="D425" s="27">
        <f>SUM(E425,F425)</f>
        <v>150941</v>
      </c>
      <c r="E425" s="28">
        <v>121642</v>
      </c>
      <c r="F425" s="29">
        <v>29299</v>
      </c>
      <c r="G425" s="29">
        <v>-57171</v>
      </c>
      <c r="H425" s="27"/>
      <c r="I425" s="27"/>
      <c r="J425" s="27">
        <v>-7315</v>
      </c>
      <c r="K425" s="27"/>
      <c r="L425" s="27"/>
      <c r="M425" s="27"/>
    </row>
    <row r="426" spans="1:13" s="7" customFormat="1" ht="15.75" customHeight="1" x14ac:dyDescent="0.2">
      <c r="A426" s="94"/>
      <c r="B426" s="94"/>
      <c r="C426" s="95">
        <f>SUM(C424:C425)</f>
        <v>713197</v>
      </c>
      <c r="D426" s="95">
        <f t="shared" ref="D426" si="1185">SUM(D424:D425)</f>
        <v>578153</v>
      </c>
      <c r="E426" s="95">
        <f t="shared" ref="E426" si="1186">SUM(E424:E425)</f>
        <v>465571</v>
      </c>
      <c r="F426" s="95">
        <f t="shared" ref="F426" si="1187">SUM(F424:F425)</f>
        <v>112582</v>
      </c>
      <c r="G426" s="95">
        <f t="shared" ref="G426" si="1188">SUM(G424:G425)</f>
        <v>112948</v>
      </c>
      <c r="H426" s="95">
        <f t="shared" ref="H426" si="1189">SUM(H424:H425)</f>
        <v>0</v>
      </c>
      <c r="I426" s="95">
        <f t="shared" ref="I426" si="1190">SUM(I424:I425)</f>
        <v>0</v>
      </c>
      <c r="J426" s="95">
        <f t="shared" ref="J426" si="1191">SUM(J424:J425)</f>
        <v>22096</v>
      </c>
      <c r="K426" s="95">
        <f t="shared" ref="K426" si="1192">SUM(K424:K425)</f>
        <v>0</v>
      </c>
      <c r="L426" s="95">
        <f t="shared" ref="L426" si="1193">SUM(L424:L425)</f>
        <v>0</v>
      </c>
      <c r="M426" s="95">
        <f t="shared" ref="M426" si="1194">SUM(M424:M425)</f>
        <v>0</v>
      </c>
    </row>
    <row r="427" spans="1:13" s="58" customFormat="1" ht="15.75" customHeight="1" x14ac:dyDescent="0.2">
      <c r="A427" s="54" t="s">
        <v>62</v>
      </c>
      <c r="B427" s="55" t="s">
        <v>182</v>
      </c>
      <c r="C427" s="56">
        <f t="shared" si="1093"/>
        <v>240517</v>
      </c>
      <c r="D427" s="56">
        <f t="shared" si="1114"/>
        <v>180628</v>
      </c>
      <c r="E427" s="56">
        <v>145215</v>
      </c>
      <c r="F427" s="56">
        <v>35413</v>
      </c>
      <c r="G427" s="56">
        <v>55841</v>
      </c>
      <c r="H427" s="56"/>
      <c r="I427" s="56"/>
      <c r="J427" s="56">
        <v>4048</v>
      </c>
      <c r="K427" s="57"/>
      <c r="L427" s="57"/>
      <c r="M427" s="57"/>
    </row>
    <row r="428" spans="1:13" s="7" customFormat="1" ht="15.75" customHeight="1" x14ac:dyDescent="0.2">
      <c r="A428" s="25"/>
      <c r="B428" s="25"/>
      <c r="C428" s="27">
        <f>D428+G428+H428+I428+J428+K428+L428+M428</f>
        <v>67109</v>
      </c>
      <c r="D428" s="27">
        <f>SUM(E428,F428)</f>
        <v>65304</v>
      </c>
      <c r="E428" s="28">
        <v>52176</v>
      </c>
      <c r="F428" s="29">
        <v>13128</v>
      </c>
      <c r="G428" s="29">
        <v>1795</v>
      </c>
      <c r="H428" s="27"/>
      <c r="I428" s="27"/>
      <c r="J428" s="27">
        <v>10</v>
      </c>
      <c r="K428" s="27"/>
      <c r="L428" s="27"/>
      <c r="M428" s="27"/>
    </row>
    <row r="429" spans="1:13" s="7" customFormat="1" ht="15.75" customHeight="1" x14ac:dyDescent="0.2">
      <c r="A429" s="94"/>
      <c r="B429" s="94"/>
      <c r="C429" s="95">
        <f>SUM(C427:C428)</f>
        <v>307626</v>
      </c>
      <c r="D429" s="95">
        <f t="shared" ref="D429" si="1195">SUM(D427:D428)</f>
        <v>245932</v>
      </c>
      <c r="E429" s="95">
        <f t="shared" ref="E429" si="1196">SUM(E427:E428)</f>
        <v>197391</v>
      </c>
      <c r="F429" s="95">
        <f t="shared" ref="F429" si="1197">SUM(F427:F428)</f>
        <v>48541</v>
      </c>
      <c r="G429" s="95">
        <f t="shared" ref="G429" si="1198">SUM(G427:G428)</f>
        <v>57636</v>
      </c>
      <c r="H429" s="95">
        <f t="shared" ref="H429" si="1199">SUM(H427:H428)</f>
        <v>0</v>
      </c>
      <c r="I429" s="95">
        <f t="shared" ref="I429" si="1200">SUM(I427:I428)</f>
        <v>0</v>
      </c>
      <c r="J429" s="95">
        <f t="shared" ref="J429" si="1201">SUM(J427:J428)</f>
        <v>4058</v>
      </c>
      <c r="K429" s="95">
        <f t="shared" ref="K429" si="1202">SUM(K427:K428)</f>
        <v>0</v>
      </c>
      <c r="L429" s="95">
        <f t="shared" ref="L429" si="1203">SUM(L427:L428)</f>
        <v>0</v>
      </c>
      <c r="M429" s="95">
        <f t="shared" ref="M429" si="1204">SUM(M427:M428)</f>
        <v>0</v>
      </c>
    </row>
    <row r="430" spans="1:13" s="58" customFormat="1" ht="15.75" customHeight="1" x14ac:dyDescent="0.2">
      <c r="A430" s="54" t="s">
        <v>62</v>
      </c>
      <c r="B430" s="55" t="s">
        <v>66</v>
      </c>
      <c r="C430" s="56">
        <f t="shared" si="1093"/>
        <v>256594</v>
      </c>
      <c r="D430" s="56">
        <f t="shared" si="1114"/>
        <v>178254</v>
      </c>
      <c r="E430" s="56">
        <v>143302</v>
      </c>
      <c r="F430" s="56">
        <v>34952</v>
      </c>
      <c r="G430" s="56">
        <v>65180</v>
      </c>
      <c r="H430" s="56"/>
      <c r="I430" s="56"/>
      <c r="J430" s="56">
        <v>13160</v>
      </c>
      <c r="K430" s="57"/>
      <c r="L430" s="57"/>
      <c r="M430" s="57"/>
    </row>
    <row r="431" spans="1:13" s="7" customFormat="1" ht="15.75" customHeight="1" x14ac:dyDescent="0.2">
      <c r="A431" s="25"/>
      <c r="B431" s="25"/>
      <c r="C431" s="27">
        <f>D431+G431+H431+I431+J431+K431+L431+M431</f>
        <v>73444</v>
      </c>
      <c r="D431" s="27">
        <f>SUM(E431,F431)</f>
        <v>73182</v>
      </c>
      <c r="E431" s="28">
        <v>58867</v>
      </c>
      <c r="F431" s="29">
        <v>14315</v>
      </c>
      <c r="G431" s="29">
        <v>242</v>
      </c>
      <c r="H431" s="27"/>
      <c r="I431" s="27"/>
      <c r="J431" s="27">
        <v>20</v>
      </c>
      <c r="K431" s="27"/>
      <c r="L431" s="27"/>
      <c r="M431" s="27"/>
    </row>
    <row r="432" spans="1:13" s="7" customFormat="1" ht="15.75" customHeight="1" x14ac:dyDescent="0.2">
      <c r="A432" s="94"/>
      <c r="B432" s="94"/>
      <c r="C432" s="95">
        <f>SUM(C430:C431)</f>
        <v>330038</v>
      </c>
      <c r="D432" s="95">
        <f t="shared" ref="D432" si="1205">SUM(D430:D431)</f>
        <v>251436</v>
      </c>
      <c r="E432" s="95">
        <f t="shared" ref="E432" si="1206">SUM(E430:E431)</f>
        <v>202169</v>
      </c>
      <c r="F432" s="95">
        <f t="shared" ref="F432" si="1207">SUM(F430:F431)</f>
        <v>49267</v>
      </c>
      <c r="G432" s="95">
        <f t="shared" ref="G432" si="1208">SUM(G430:G431)</f>
        <v>65422</v>
      </c>
      <c r="H432" s="95">
        <f t="shared" ref="H432" si="1209">SUM(H430:H431)</f>
        <v>0</v>
      </c>
      <c r="I432" s="95">
        <f t="shared" ref="I432" si="1210">SUM(I430:I431)</f>
        <v>0</v>
      </c>
      <c r="J432" s="95">
        <f t="shared" ref="J432" si="1211">SUM(J430:J431)</f>
        <v>13180</v>
      </c>
      <c r="K432" s="95">
        <f t="shared" ref="K432" si="1212">SUM(K430:K431)</f>
        <v>0</v>
      </c>
      <c r="L432" s="95">
        <f t="shared" ref="L432" si="1213">SUM(L430:L431)</f>
        <v>0</v>
      </c>
      <c r="M432" s="95">
        <f t="shared" ref="M432" si="1214">SUM(M430:M431)</f>
        <v>0</v>
      </c>
    </row>
    <row r="433" spans="1:13" s="58" customFormat="1" ht="15.75" customHeight="1" x14ac:dyDescent="0.2">
      <c r="A433" s="54" t="s">
        <v>62</v>
      </c>
      <c r="B433" s="55" t="s">
        <v>67</v>
      </c>
      <c r="C433" s="56">
        <f t="shared" si="1093"/>
        <v>187547</v>
      </c>
      <c r="D433" s="56">
        <f t="shared" si="1114"/>
        <v>137745</v>
      </c>
      <c r="E433" s="56">
        <v>110657</v>
      </c>
      <c r="F433" s="56">
        <v>27088</v>
      </c>
      <c r="G433" s="56">
        <v>42599</v>
      </c>
      <c r="H433" s="56"/>
      <c r="I433" s="56"/>
      <c r="J433" s="56">
        <v>7203</v>
      </c>
      <c r="K433" s="57"/>
      <c r="L433" s="57"/>
      <c r="M433" s="57"/>
    </row>
    <row r="434" spans="1:13" s="7" customFormat="1" ht="15.75" customHeight="1" x14ac:dyDescent="0.2">
      <c r="A434" s="25"/>
      <c r="B434" s="25"/>
      <c r="C434" s="27">
        <f>D434+G434+H434+I434+J434+K434+L434+M434</f>
        <v>-33093</v>
      </c>
      <c r="D434" s="27">
        <f>SUM(E434,F434)</f>
        <v>1390</v>
      </c>
      <c r="E434" s="28">
        <v>-17246</v>
      </c>
      <c r="F434" s="29">
        <v>18636</v>
      </c>
      <c r="G434" s="29">
        <v>-27280</v>
      </c>
      <c r="H434" s="27"/>
      <c r="I434" s="27"/>
      <c r="J434" s="27">
        <v>-7203</v>
      </c>
      <c r="K434" s="27"/>
      <c r="L434" s="27"/>
      <c r="M434" s="27"/>
    </row>
    <row r="435" spans="1:13" s="7" customFormat="1" ht="15.75" customHeight="1" x14ac:dyDescent="0.2">
      <c r="A435" s="94"/>
      <c r="B435" s="94"/>
      <c r="C435" s="95">
        <f>SUM(C433:C434)</f>
        <v>154454</v>
      </c>
      <c r="D435" s="95">
        <f t="shared" ref="D435" si="1215">SUM(D433:D434)</f>
        <v>139135</v>
      </c>
      <c r="E435" s="95">
        <f t="shared" ref="E435" si="1216">SUM(E433:E434)</f>
        <v>93411</v>
      </c>
      <c r="F435" s="95">
        <f t="shared" ref="F435" si="1217">SUM(F433:F434)</f>
        <v>45724</v>
      </c>
      <c r="G435" s="95">
        <f t="shared" ref="G435" si="1218">SUM(G433:G434)</f>
        <v>15319</v>
      </c>
      <c r="H435" s="95">
        <f t="shared" ref="H435" si="1219">SUM(H433:H434)</f>
        <v>0</v>
      </c>
      <c r="I435" s="95">
        <f t="shared" ref="I435" si="1220">SUM(I433:I434)</f>
        <v>0</v>
      </c>
      <c r="J435" s="95">
        <f t="shared" ref="J435" si="1221">SUM(J433:J434)</f>
        <v>0</v>
      </c>
      <c r="K435" s="95">
        <f t="shared" ref="K435" si="1222">SUM(K433:K434)</f>
        <v>0</v>
      </c>
      <c r="L435" s="95">
        <f t="shared" ref="L435" si="1223">SUM(L433:L434)</f>
        <v>0</v>
      </c>
      <c r="M435" s="95">
        <f t="shared" ref="M435" si="1224">SUM(M433:M434)</f>
        <v>0</v>
      </c>
    </row>
    <row r="436" spans="1:13" s="58" customFormat="1" ht="15.75" customHeight="1" x14ac:dyDescent="0.2">
      <c r="A436" s="54" t="s">
        <v>62</v>
      </c>
      <c r="B436" s="55" t="s">
        <v>68</v>
      </c>
      <c r="C436" s="56">
        <f t="shared" si="1093"/>
        <v>566493</v>
      </c>
      <c r="D436" s="56">
        <f t="shared" si="1114"/>
        <v>414777</v>
      </c>
      <c r="E436" s="56">
        <v>333908</v>
      </c>
      <c r="F436" s="56">
        <v>80869</v>
      </c>
      <c r="G436" s="56">
        <v>141324</v>
      </c>
      <c r="H436" s="56"/>
      <c r="I436" s="56"/>
      <c r="J436" s="56">
        <v>10392</v>
      </c>
      <c r="K436" s="56"/>
      <c r="L436" s="57"/>
      <c r="M436" s="57"/>
    </row>
    <row r="437" spans="1:13" s="7" customFormat="1" ht="15.75" customHeight="1" x14ac:dyDescent="0.2">
      <c r="A437" s="25"/>
      <c r="B437" s="25"/>
      <c r="C437" s="27">
        <f>D437+G437+H437+I437+J437+K437+L437+M437</f>
        <v>82127</v>
      </c>
      <c r="D437" s="27">
        <f>SUM(E437,F437)</f>
        <v>84476</v>
      </c>
      <c r="E437" s="28">
        <v>67148</v>
      </c>
      <c r="F437" s="29">
        <v>17328</v>
      </c>
      <c r="G437" s="29">
        <v>-2372</v>
      </c>
      <c r="H437" s="27"/>
      <c r="I437" s="27"/>
      <c r="J437" s="27">
        <v>23</v>
      </c>
      <c r="K437" s="27"/>
      <c r="L437" s="27"/>
      <c r="M437" s="27"/>
    </row>
    <row r="438" spans="1:13" s="7" customFormat="1" ht="15.75" customHeight="1" x14ac:dyDescent="0.2">
      <c r="A438" s="94"/>
      <c r="B438" s="94"/>
      <c r="C438" s="95">
        <f>SUM(C436:C437)</f>
        <v>648620</v>
      </c>
      <c r="D438" s="95">
        <f t="shared" ref="D438" si="1225">SUM(D436:D437)</f>
        <v>499253</v>
      </c>
      <c r="E438" s="95">
        <f t="shared" ref="E438" si="1226">SUM(E436:E437)</f>
        <v>401056</v>
      </c>
      <c r="F438" s="95">
        <f t="shared" ref="F438" si="1227">SUM(F436:F437)</f>
        <v>98197</v>
      </c>
      <c r="G438" s="95">
        <f t="shared" ref="G438" si="1228">SUM(G436:G437)</f>
        <v>138952</v>
      </c>
      <c r="H438" s="95">
        <f t="shared" ref="H438" si="1229">SUM(H436:H437)</f>
        <v>0</v>
      </c>
      <c r="I438" s="95">
        <f t="shared" ref="I438" si="1230">SUM(I436:I437)</f>
        <v>0</v>
      </c>
      <c r="J438" s="95">
        <f t="shared" ref="J438" si="1231">SUM(J436:J437)</f>
        <v>10415</v>
      </c>
      <c r="K438" s="95">
        <f t="shared" ref="K438" si="1232">SUM(K436:K437)</f>
        <v>0</v>
      </c>
      <c r="L438" s="95">
        <f t="shared" ref="L438" si="1233">SUM(L436:L437)</f>
        <v>0</v>
      </c>
      <c r="M438" s="95">
        <f t="shared" ref="M438" si="1234">SUM(M436:M437)</f>
        <v>0</v>
      </c>
    </row>
    <row r="439" spans="1:13" s="58" customFormat="1" ht="15.75" customHeight="1" x14ac:dyDescent="0.2">
      <c r="A439" s="54" t="s">
        <v>62</v>
      </c>
      <c r="B439" s="55" t="s">
        <v>69</v>
      </c>
      <c r="C439" s="56">
        <f t="shared" si="1093"/>
        <v>301201</v>
      </c>
      <c r="D439" s="56">
        <f t="shared" si="1114"/>
        <v>206921</v>
      </c>
      <c r="E439" s="56">
        <v>166268</v>
      </c>
      <c r="F439" s="56">
        <v>40653</v>
      </c>
      <c r="G439" s="56">
        <v>88683</v>
      </c>
      <c r="H439" s="56"/>
      <c r="I439" s="56"/>
      <c r="J439" s="56">
        <v>5597</v>
      </c>
      <c r="K439" s="56"/>
      <c r="L439" s="57"/>
      <c r="M439" s="57"/>
    </row>
    <row r="440" spans="1:13" s="7" customFormat="1" ht="15.75" customHeight="1" x14ac:dyDescent="0.2">
      <c r="A440" s="25"/>
      <c r="B440" s="25"/>
      <c r="C440" s="27">
        <f>D440+G440+H440+I440+J440+K440+L440+M440</f>
        <v>71547</v>
      </c>
      <c r="D440" s="27">
        <f>SUM(E440,F440)</f>
        <v>72575</v>
      </c>
      <c r="E440" s="28">
        <v>57897</v>
      </c>
      <c r="F440" s="29">
        <v>14678</v>
      </c>
      <c r="G440" s="29">
        <v>-1048</v>
      </c>
      <c r="H440" s="27"/>
      <c r="I440" s="27"/>
      <c r="J440" s="27">
        <v>20</v>
      </c>
      <c r="K440" s="27"/>
      <c r="L440" s="27"/>
      <c r="M440" s="27"/>
    </row>
    <row r="441" spans="1:13" s="7" customFormat="1" ht="15.75" customHeight="1" x14ac:dyDescent="0.2">
      <c r="A441" s="94"/>
      <c r="B441" s="94"/>
      <c r="C441" s="95">
        <f>SUM(C439:C440)</f>
        <v>372748</v>
      </c>
      <c r="D441" s="95">
        <f t="shared" ref="D441" si="1235">SUM(D439:D440)</f>
        <v>279496</v>
      </c>
      <c r="E441" s="95">
        <f t="shared" ref="E441" si="1236">SUM(E439:E440)</f>
        <v>224165</v>
      </c>
      <c r="F441" s="95">
        <f t="shared" ref="F441" si="1237">SUM(F439:F440)</f>
        <v>55331</v>
      </c>
      <c r="G441" s="95">
        <f t="shared" ref="G441" si="1238">SUM(G439:G440)</f>
        <v>87635</v>
      </c>
      <c r="H441" s="95">
        <f t="shared" ref="H441" si="1239">SUM(H439:H440)</f>
        <v>0</v>
      </c>
      <c r="I441" s="95">
        <f t="shared" ref="I441" si="1240">SUM(I439:I440)</f>
        <v>0</v>
      </c>
      <c r="J441" s="95">
        <f t="shared" ref="J441" si="1241">SUM(J439:J440)</f>
        <v>5617</v>
      </c>
      <c r="K441" s="95">
        <f t="shared" ref="K441" si="1242">SUM(K439:K440)</f>
        <v>0</v>
      </c>
      <c r="L441" s="95">
        <f t="shared" ref="L441" si="1243">SUM(L439:L440)</f>
        <v>0</v>
      </c>
      <c r="M441" s="95">
        <f t="shared" ref="M441" si="1244">SUM(M439:M440)</f>
        <v>0</v>
      </c>
    </row>
    <row r="442" spans="1:13" s="58" customFormat="1" ht="15.75" customHeight="1" x14ac:dyDescent="0.2">
      <c r="A442" s="54" t="s">
        <v>62</v>
      </c>
      <c r="B442" s="55" t="s">
        <v>70</v>
      </c>
      <c r="C442" s="56">
        <f t="shared" si="1093"/>
        <v>262769</v>
      </c>
      <c r="D442" s="56">
        <f t="shared" si="1114"/>
        <v>172922</v>
      </c>
      <c r="E442" s="56">
        <v>138143</v>
      </c>
      <c r="F442" s="56">
        <v>34779</v>
      </c>
      <c r="G442" s="56">
        <v>84740</v>
      </c>
      <c r="H442" s="56"/>
      <c r="I442" s="56"/>
      <c r="J442" s="56">
        <v>5107</v>
      </c>
      <c r="K442" s="56"/>
      <c r="L442" s="57"/>
      <c r="M442" s="57"/>
    </row>
    <row r="443" spans="1:13" s="7" customFormat="1" ht="15.75" customHeight="1" x14ac:dyDescent="0.2">
      <c r="A443" s="25"/>
      <c r="B443" s="25"/>
      <c r="C443" s="27">
        <f>D443+G443+H443+I443+J443+K443+L443+M443</f>
        <v>68682</v>
      </c>
      <c r="D443" s="27">
        <f>SUM(E443,F443)</f>
        <v>74776</v>
      </c>
      <c r="E443" s="28">
        <v>59841</v>
      </c>
      <c r="F443" s="29">
        <v>14935</v>
      </c>
      <c r="G443" s="29">
        <v>-6109</v>
      </c>
      <c r="H443" s="27"/>
      <c r="I443" s="27"/>
      <c r="J443" s="27">
        <v>15</v>
      </c>
      <c r="K443" s="27"/>
      <c r="L443" s="27"/>
      <c r="M443" s="27"/>
    </row>
    <row r="444" spans="1:13" s="7" customFormat="1" ht="15.75" customHeight="1" x14ac:dyDescent="0.2">
      <c r="A444" s="94"/>
      <c r="B444" s="94"/>
      <c r="C444" s="95">
        <f>SUM(C442:C443)</f>
        <v>331451</v>
      </c>
      <c r="D444" s="95">
        <f t="shared" ref="D444" si="1245">SUM(D442:D443)</f>
        <v>247698</v>
      </c>
      <c r="E444" s="95">
        <f t="shared" ref="E444" si="1246">SUM(E442:E443)</f>
        <v>197984</v>
      </c>
      <c r="F444" s="95">
        <f t="shared" ref="F444" si="1247">SUM(F442:F443)</f>
        <v>49714</v>
      </c>
      <c r="G444" s="95">
        <f t="shared" ref="G444" si="1248">SUM(G442:G443)</f>
        <v>78631</v>
      </c>
      <c r="H444" s="95">
        <f t="shared" ref="H444" si="1249">SUM(H442:H443)</f>
        <v>0</v>
      </c>
      <c r="I444" s="95">
        <f t="shared" ref="I444" si="1250">SUM(I442:I443)</f>
        <v>0</v>
      </c>
      <c r="J444" s="95">
        <f t="shared" ref="J444" si="1251">SUM(J442:J443)</f>
        <v>5122</v>
      </c>
      <c r="K444" s="95">
        <f t="shared" ref="K444" si="1252">SUM(K442:K443)</f>
        <v>0</v>
      </c>
      <c r="L444" s="95">
        <f t="shared" ref="L444" si="1253">SUM(L442:L443)</f>
        <v>0</v>
      </c>
      <c r="M444" s="95">
        <f t="shared" ref="M444" si="1254">SUM(M442:M443)</f>
        <v>0</v>
      </c>
    </row>
    <row r="445" spans="1:13" s="58" customFormat="1" ht="15.75" customHeight="1" x14ac:dyDescent="0.2">
      <c r="A445" s="54" t="s">
        <v>62</v>
      </c>
      <c r="B445" s="55" t="s">
        <v>80</v>
      </c>
      <c r="C445" s="56">
        <f>SUM(D445,G445,H445:M445)</f>
        <v>479373</v>
      </c>
      <c r="D445" s="56">
        <f>SUM(E445:F445)</f>
        <v>418255</v>
      </c>
      <c r="E445" s="56">
        <v>337058</v>
      </c>
      <c r="F445" s="56">
        <v>81197</v>
      </c>
      <c r="G445" s="56">
        <v>59718</v>
      </c>
      <c r="H445" s="56"/>
      <c r="I445" s="56"/>
      <c r="J445" s="56">
        <v>1400</v>
      </c>
      <c r="K445" s="56"/>
      <c r="L445" s="57"/>
      <c r="M445" s="57"/>
    </row>
    <row r="446" spans="1:13" s="7" customFormat="1" ht="15.75" customHeight="1" x14ac:dyDescent="0.2">
      <c r="A446" s="25"/>
      <c r="B446" s="25"/>
      <c r="C446" s="27">
        <f>D446+G446+H446+I446+J446+K446+L446+M446</f>
        <v>219184</v>
      </c>
      <c r="D446" s="27">
        <f>SUM(E446,F446)</f>
        <v>183458</v>
      </c>
      <c r="E446" s="28">
        <v>143129</v>
      </c>
      <c r="F446" s="29">
        <v>40329</v>
      </c>
      <c r="G446" s="29">
        <v>35726</v>
      </c>
      <c r="H446" s="27"/>
      <c r="I446" s="27"/>
      <c r="J446" s="27"/>
      <c r="K446" s="27"/>
      <c r="L446" s="27"/>
      <c r="M446" s="27"/>
    </row>
    <row r="447" spans="1:13" s="7" customFormat="1" ht="15.75" customHeight="1" x14ac:dyDescent="0.2">
      <c r="A447" s="94"/>
      <c r="B447" s="94"/>
      <c r="C447" s="95">
        <f>SUM(C445:C446)</f>
        <v>698557</v>
      </c>
      <c r="D447" s="95">
        <f t="shared" ref="D447" si="1255">SUM(D445:D446)</f>
        <v>601713</v>
      </c>
      <c r="E447" s="95">
        <f t="shared" ref="E447" si="1256">SUM(E445:E446)</f>
        <v>480187</v>
      </c>
      <c r="F447" s="95">
        <f t="shared" ref="F447" si="1257">SUM(F445:F446)</f>
        <v>121526</v>
      </c>
      <c r="G447" s="95">
        <f t="shared" ref="G447" si="1258">SUM(G445:G446)</f>
        <v>95444</v>
      </c>
      <c r="H447" s="95">
        <f t="shared" ref="H447" si="1259">SUM(H445:H446)</f>
        <v>0</v>
      </c>
      <c r="I447" s="95">
        <f t="shared" ref="I447:K447" si="1260">SUM(I445:I446)</f>
        <v>0</v>
      </c>
      <c r="J447" s="95">
        <f t="shared" si="1260"/>
        <v>1400</v>
      </c>
      <c r="K447" s="95">
        <f t="shared" si="1260"/>
        <v>0</v>
      </c>
      <c r="L447" s="95">
        <f t="shared" ref="L447" si="1261">SUM(L445:L446)</f>
        <v>0</v>
      </c>
      <c r="M447" s="95">
        <f t="shared" ref="M447" si="1262">SUM(M445:M446)</f>
        <v>0</v>
      </c>
    </row>
    <row r="448" spans="1:13" s="58" customFormat="1" ht="24" customHeight="1" x14ac:dyDescent="0.2">
      <c r="A448" s="54" t="s">
        <v>62</v>
      </c>
      <c r="B448" s="55" t="s">
        <v>180</v>
      </c>
      <c r="C448" s="56">
        <f>SUM(D448,G448,H448:M448)</f>
        <v>878813</v>
      </c>
      <c r="D448" s="56">
        <f>SUM(E448:F448)</f>
        <v>605930</v>
      </c>
      <c r="E448" s="56">
        <v>487954</v>
      </c>
      <c r="F448" s="56">
        <v>117976</v>
      </c>
      <c r="G448" s="56">
        <v>208129</v>
      </c>
      <c r="H448" s="56"/>
      <c r="I448" s="56"/>
      <c r="J448" s="56">
        <v>28754</v>
      </c>
      <c r="K448" s="56">
        <v>36000</v>
      </c>
      <c r="L448" s="57"/>
      <c r="M448" s="57"/>
    </row>
    <row r="449" spans="1:13" s="7" customFormat="1" ht="15.75" customHeight="1" x14ac:dyDescent="0.2">
      <c r="A449" s="25"/>
      <c r="B449" s="25"/>
      <c r="C449" s="27">
        <f>D449+G449+H449+I449+J449+K449+L449+M449</f>
        <v>166128</v>
      </c>
      <c r="D449" s="27">
        <f>SUM(E449,F449)</f>
        <v>166078</v>
      </c>
      <c r="E449" s="28">
        <v>132646</v>
      </c>
      <c r="F449" s="29">
        <v>33432</v>
      </c>
      <c r="G449" s="29">
        <v>25</v>
      </c>
      <c r="H449" s="27"/>
      <c r="I449" s="27"/>
      <c r="J449" s="27">
        <v>25</v>
      </c>
      <c r="K449" s="27"/>
      <c r="L449" s="27"/>
      <c r="M449" s="27"/>
    </row>
    <row r="450" spans="1:13" s="7" customFormat="1" ht="15.75" customHeight="1" x14ac:dyDescent="0.2">
      <c r="A450" s="94"/>
      <c r="B450" s="94"/>
      <c r="C450" s="95">
        <f>SUM(C448:C449)</f>
        <v>1044941</v>
      </c>
      <c r="D450" s="95">
        <f t="shared" ref="D450" si="1263">SUM(D448:D449)</f>
        <v>772008</v>
      </c>
      <c r="E450" s="95">
        <f t="shared" ref="E450" si="1264">SUM(E448:E449)</f>
        <v>620600</v>
      </c>
      <c r="F450" s="95">
        <f t="shared" ref="F450" si="1265">SUM(F448:F449)</f>
        <v>151408</v>
      </c>
      <c r="G450" s="95">
        <f t="shared" ref="G450" si="1266">SUM(G448:G449)</f>
        <v>208154</v>
      </c>
      <c r="H450" s="95">
        <f t="shared" ref="H450" si="1267">SUM(H448:H449)</f>
        <v>0</v>
      </c>
      <c r="I450" s="95">
        <f t="shared" ref="I450" si="1268">SUM(I448:I449)</f>
        <v>0</v>
      </c>
      <c r="J450" s="95">
        <f t="shared" ref="J450" si="1269">SUM(J448:J449)</f>
        <v>28779</v>
      </c>
      <c r="K450" s="95">
        <f t="shared" ref="K450" si="1270">SUM(K448:K449)</f>
        <v>36000</v>
      </c>
      <c r="L450" s="95">
        <f t="shared" ref="L450" si="1271">SUM(L448:L449)</f>
        <v>0</v>
      </c>
      <c r="M450" s="95">
        <f t="shared" ref="M450" si="1272">SUM(M448:M449)</f>
        <v>0</v>
      </c>
    </row>
    <row r="451" spans="1:13" s="58" customFormat="1" ht="15.75" customHeight="1" x14ac:dyDescent="0.2">
      <c r="A451" s="54" t="s">
        <v>71</v>
      </c>
      <c r="B451" s="55" t="s">
        <v>72</v>
      </c>
      <c r="C451" s="56">
        <f t="shared" si="1093"/>
        <v>462773</v>
      </c>
      <c r="D451" s="56">
        <f t="shared" si="1114"/>
        <v>369622</v>
      </c>
      <c r="E451" s="56">
        <v>297262</v>
      </c>
      <c r="F451" s="56">
        <v>72360</v>
      </c>
      <c r="G451" s="56">
        <v>86000</v>
      </c>
      <c r="H451" s="56"/>
      <c r="I451" s="56"/>
      <c r="J451" s="56">
        <v>7000</v>
      </c>
      <c r="K451" s="57"/>
      <c r="L451" s="57">
        <v>151</v>
      </c>
      <c r="M451" s="57"/>
    </row>
    <row r="452" spans="1:13" s="7" customFormat="1" ht="15.75" customHeight="1" x14ac:dyDescent="0.2">
      <c r="A452" s="25"/>
      <c r="B452" s="25"/>
      <c r="C452" s="27">
        <f>D452+G452+H452+I452+J452+K452+L452+M452</f>
        <v>5092</v>
      </c>
      <c r="D452" s="27">
        <f>SUM(E452,F452)</f>
        <v>5092</v>
      </c>
      <c r="E452" s="28">
        <v>3828</v>
      </c>
      <c r="F452" s="29">
        <v>1264</v>
      </c>
      <c r="G452" s="29"/>
      <c r="H452" s="27"/>
      <c r="I452" s="27"/>
      <c r="J452" s="27"/>
      <c r="K452" s="27"/>
      <c r="L452" s="27"/>
      <c r="M452" s="27"/>
    </row>
    <row r="453" spans="1:13" s="7" customFormat="1" ht="15.75" customHeight="1" x14ac:dyDescent="0.2">
      <c r="A453" s="94"/>
      <c r="B453" s="94"/>
      <c r="C453" s="95">
        <f>SUM(C451:C452)</f>
        <v>467865</v>
      </c>
      <c r="D453" s="95">
        <f t="shared" ref="D453" si="1273">SUM(D451:D452)</f>
        <v>374714</v>
      </c>
      <c r="E453" s="95">
        <f t="shared" ref="E453" si="1274">SUM(E451:E452)</f>
        <v>301090</v>
      </c>
      <c r="F453" s="95">
        <f t="shared" ref="F453" si="1275">SUM(F451:F452)</f>
        <v>73624</v>
      </c>
      <c r="G453" s="95">
        <f t="shared" ref="G453" si="1276">SUM(G451:G452)</f>
        <v>86000</v>
      </c>
      <c r="H453" s="95">
        <f t="shared" ref="H453" si="1277">SUM(H451:H452)</f>
        <v>0</v>
      </c>
      <c r="I453" s="95">
        <f t="shared" ref="I453" si="1278">SUM(I451:I452)</f>
        <v>0</v>
      </c>
      <c r="J453" s="95">
        <f t="shared" ref="J453" si="1279">SUM(J451:J452)</f>
        <v>7000</v>
      </c>
      <c r="K453" s="95">
        <f t="shared" ref="K453" si="1280">SUM(K451:K452)</f>
        <v>0</v>
      </c>
      <c r="L453" s="95">
        <f t="shared" ref="L453" si="1281">SUM(L451:L452)</f>
        <v>151</v>
      </c>
      <c r="M453" s="95">
        <f t="shared" ref="M453" si="1282">SUM(M451:M452)</f>
        <v>0</v>
      </c>
    </row>
    <row r="454" spans="1:13" s="58" customFormat="1" ht="15.75" customHeight="1" x14ac:dyDescent="0.2">
      <c r="A454" s="54" t="s">
        <v>71</v>
      </c>
      <c r="B454" s="55" t="s">
        <v>73</v>
      </c>
      <c r="C454" s="56">
        <f t="shared" si="1093"/>
        <v>162610</v>
      </c>
      <c r="D454" s="56">
        <f t="shared" si="1114"/>
        <v>131438</v>
      </c>
      <c r="E454" s="56">
        <v>105229</v>
      </c>
      <c r="F454" s="56">
        <v>26209</v>
      </c>
      <c r="G454" s="56">
        <v>26789</v>
      </c>
      <c r="H454" s="56"/>
      <c r="I454" s="56"/>
      <c r="J454" s="56">
        <v>4383</v>
      </c>
      <c r="K454" s="57"/>
      <c r="L454" s="57"/>
      <c r="M454" s="57"/>
    </row>
    <row r="455" spans="1:13" s="7" customFormat="1" ht="15.75" customHeight="1" x14ac:dyDescent="0.2">
      <c r="A455" s="25"/>
      <c r="B455" s="25"/>
      <c r="C455" s="27">
        <f>D455+G455+H455+I455+J455+K455+L455+M455</f>
        <v>23141</v>
      </c>
      <c r="D455" s="27">
        <f>SUM(E455,F455)</f>
        <v>3929</v>
      </c>
      <c r="E455" s="28">
        <v>2678</v>
      </c>
      <c r="F455" s="29">
        <v>1251</v>
      </c>
      <c r="G455" s="29">
        <v>9330</v>
      </c>
      <c r="H455" s="27"/>
      <c r="I455" s="27"/>
      <c r="J455" s="27">
        <v>9882</v>
      </c>
      <c r="K455" s="27"/>
      <c r="L455" s="27"/>
      <c r="M455" s="27"/>
    </row>
    <row r="456" spans="1:13" s="7" customFormat="1" ht="15.75" customHeight="1" x14ac:dyDescent="0.2">
      <c r="A456" s="94"/>
      <c r="B456" s="94"/>
      <c r="C456" s="95">
        <f t="shared" ref="C456:M456" si="1283">SUM(C454:C455)</f>
        <v>185751</v>
      </c>
      <c r="D456" s="95">
        <f t="shared" si="1283"/>
        <v>135367</v>
      </c>
      <c r="E456" s="95">
        <f t="shared" si="1283"/>
        <v>107907</v>
      </c>
      <c r="F456" s="95">
        <f t="shared" si="1283"/>
        <v>27460</v>
      </c>
      <c r="G456" s="95">
        <f t="shared" si="1283"/>
        <v>36119</v>
      </c>
      <c r="H456" s="95">
        <f t="shared" si="1283"/>
        <v>0</v>
      </c>
      <c r="I456" s="95">
        <f t="shared" si="1283"/>
        <v>0</v>
      </c>
      <c r="J456" s="95">
        <f t="shared" si="1283"/>
        <v>14265</v>
      </c>
      <c r="K456" s="95">
        <f t="shared" si="1283"/>
        <v>0</v>
      </c>
      <c r="L456" s="95">
        <f t="shared" si="1283"/>
        <v>0</v>
      </c>
      <c r="M456" s="95">
        <f t="shared" si="1283"/>
        <v>0</v>
      </c>
    </row>
    <row r="457" spans="1:13" s="58" customFormat="1" ht="15.75" customHeight="1" x14ac:dyDescent="0.2">
      <c r="A457" s="54" t="s">
        <v>71</v>
      </c>
      <c r="B457" s="55" t="s">
        <v>74</v>
      </c>
      <c r="C457" s="56">
        <f t="shared" si="1093"/>
        <v>525963</v>
      </c>
      <c r="D457" s="56">
        <f t="shared" si="1114"/>
        <v>339454</v>
      </c>
      <c r="E457" s="56">
        <v>273209</v>
      </c>
      <c r="F457" s="56">
        <v>66245</v>
      </c>
      <c r="G457" s="56">
        <v>174309</v>
      </c>
      <c r="H457" s="56"/>
      <c r="I457" s="56"/>
      <c r="J457" s="56">
        <v>12200</v>
      </c>
      <c r="K457" s="57"/>
      <c r="L457" s="57"/>
      <c r="M457" s="57"/>
    </row>
    <row r="458" spans="1:13" s="7" customFormat="1" ht="15.75" customHeight="1" x14ac:dyDescent="0.2">
      <c r="A458" s="25"/>
      <c r="B458" s="25"/>
      <c r="C458" s="27">
        <f>D458+G458+H458+I458+J458+K458+L458+M458</f>
        <v>7574</v>
      </c>
      <c r="D458" s="27">
        <f>SUM(E458,F458)</f>
        <v>7574</v>
      </c>
      <c r="E458" s="28">
        <v>5890</v>
      </c>
      <c r="F458" s="29">
        <v>1684</v>
      </c>
      <c r="G458" s="29"/>
      <c r="H458" s="27"/>
      <c r="I458" s="27"/>
      <c r="J458" s="27"/>
      <c r="K458" s="27"/>
      <c r="L458" s="27"/>
      <c r="M458" s="27"/>
    </row>
    <row r="459" spans="1:13" s="7" customFormat="1" ht="15.75" customHeight="1" x14ac:dyDescent="0.2">
      <c r="A459" s="94"/>
      <c r="B459" s="94"/>
      <c r="C459" s="95">
        <f t="shared" ref="C459:M459" si="1284">SUM(C457:C458)</f>
        <v>533537</v>
      </c>
      <c r="D459" s="95">
        <f t="shared" si="1284"/>
        <v>347028</v>
      </c>
      <c r="E459" s="95">
        <f t="shared" si="1284"/>
        <v>279099</v>
      </c>
      <c r="F459" s="95">
        <f t="shared" si="1284"/>
        <v>67929</v>
      </c>
      <c r="G459" s="95">
        <f t="shared" si="1284"/>
        <v>174309</v>
      </c>
      <c r="H459" s="95">
        <f t="shared" si="1284"/>
        <v>0</v>
      </c>
      <c r="I459" s="95">
        <f t="shared" si="1284"/>
        <v>0</v>
      </c>
      <c r="J459" s="95">
        <f t="shared" si="1284"/>
        <v>12200</v>
      </c>
      <c r="K459" s="95">
        <f t="shared" si="1284"/>
        <v>0</v>
      </c>
      <c r="L459" s="95">
        <f t="shared" si="1284"/>
        <v>0</v>
      </c>
      <c r="M459" s="95">
        <f t="shared" si="1284"/>
        <v>0</v>
      </c>
    </row>
    <row r="460" spans="1:13" s="58" customFormat="1" ht="15.75" customHeight="1" x14ac:dyDescent="0.2">
      <c r="A460" s="54" t="s">
        <v>71</v>
      </c>
      <c r="B460" s="55" t="s">
        <v>225</v>
      </c>
      <c r="C460" s="56">
        <f t="shared" si="1093"/>
        <v>0</v>
      </c>
      <c r="D460" s="56">
        <f t="shared" si="1114"/>
        <v>0</v>
      </c>
      <c r="E460" s="56"/>
      <c r="F460" s="56"/>
      <c r="G460" s="56"/>
      <c r="H460" s="56"/>
      <c r="I460" s="56"/>
      <c r="J460" s="56"/>
      <c r="K460" s="57"/>
      <c r="L460" s="57"/>
      <c r="M460" s="57"/>
    </row>
    <row r="461" spans="1:13" s="7" customFormat="1" ht="15.75" customHeight="1" x14ac:dyDescent="0.2">
      <c r="A461" s="25"/>
      <c r="B461" s="25"/>
      <c r="C461" s="27">
        <f>D461+G461+H461+I461+J461+K461+L461+M461</f>
        <v>0</v>
      </c>
      <c r="D461" s="27">
        <f>SUM(E461,F461)</f>
        <v>0</v>
      </c>
      <c r="E461" s="28"/>
      <c r="F461" s="29"/>
      <c r="G461" s="29"/>
      <c r="H461" s="27"/>
      <c r="I461" s="27"/>
      <c r="J461" s="27"/>
      <c r="K461" s="27"/>
      <c r="L461" s="27"/>
      <c r="M461" s="27"/>
    </row>
    <row r="462" spans="1:13" s="7" customFormat="1" ht="15.75" customHeight="1" x14ac:dyDescent="0.2">
      <c r="A462" s="94"/>
      <c r="B462" s="94"/>
      <c r="C462" s="95">
        <f t="shared" ref="C462:M462" si="1285">SUM(C460:C461)</f>
        <v>0</v>
      </c>
      <c r="D462" s="95">
        <f t="shared" si="1285"/>
        <v>0</v>
      </c>
      <c r="E462" s="95">
        <f t="shared" si="1285"/>
        <v>0</v>
      </c>
      <c r="F462" s="95">
        <f t="shared" si="1285"/>
        <v>0</v>
      </c>
      <c r="G462" s="95">
        <f t="shared" si="1285"/>
        <v>0</v>
      </c>
      <c r="H462" s="95">
        <f t="shared" si="1285"/>
        <v>0</v>
      </c>
      <c r="I462" s="95">
        <f t="shared" si="1285"/>
        <v>0</v>
      </c>
      <c r="J462" s="95">
        <f t="shared" si="1285"/>
        <v>0</v>
      </c>
      <c r="K462" s="95">
        <f t="shared" si="1285"/>
        <v>0</v>
      </c>
      <c r="L462" s="95">
        <f t="shared" si="1285"/>
        <v>0</v>
      </c>
      <c r="M462" s="95">
        <f t="shared" si="1285"/>
        <v>0</v>
      </c>
    </row>
    <row r="463" spans="1:13" s="58" customFormat="1" ht="23.25" customHeight="1" x14ac:dyDescent="0.2">
      <c r="A463" s="54" t="s">
        <v>79</v>
      </c>
      <c r="B463" s="55" t="s">
        <v>76</v>
      </c>
      <c r="C463" s="56">
        <f t="shared" si="1093"/>
        <v>240033</v>
      </c>
      <c r="D463" s="56">
        <f t="shared" si="1114"/>
        <v>196014</v>
      </c>
      <c r="E463" s="56">
        <v>157153</v>
      </c>
      <c r="F463" s="56">
        <v>38861</v>
      </c>
      <c r="G463" s="56">
        <v>40359</v>
      </c>
      <c r="H463" s="56" t="s">
        <v>221</v>
      </c>
      <c r="I463" s="56"/>
      <c r="J463" s="56">
        <v>3660</v>
      </c>
      <c r="K463" s="57"/>
      <c r="L463" s="57"/>
      <c r="M463" s="57"/>
    </row>
    <row r="464" spans="1:13" s="7" customFormat="1" ht="15.75" customHeight="1" x14ac:dyDescent="0.2">
      <c r="A464" s="25"/>
      <c r="B464" s="25"/>
      <c r="C464" s="27">
        <f>D464+G464+H464+I464+J464+K464+L464+M464</f>
        <v>19949</v>
      </c>
      <c r="D464" s="27">
        <f>SUM(E464,F464)</f>
        <v>16084</v>
      </c>
      <c r="E464" s="28">
        <v>12963</v>
      </c>
      <c r="F464" s="29">
        <v>3121</v>
      </c>
      <c r="G464" s="29">
        <v>5525</v>
      </c>
      <c r="H464" s="27"/>
      <c r="I464" s="27"/>
      <c r="J464" s="27">
        <v>-1660</v>
      </c>
      <c r="K464" s="27"/>
      <c r="L464" s="27"/>
      <c r="M464" s="27"/>
    </row>
    <row r="465" spans="1:13" s="7" customFormat="1" ht="15.75" customHeight="1" x14ac:dyDescent="0.2">
      <c r="A465" s="94"/>
      <c r="B465" s="94"/>
      <c r="C465" s="95">
        <f t="shared" ref="C465:M465" si="1286">SUM(C463:C464)</f>
        <v>259982</v>
      </c>
      <c r="D465" s="95">
        <f t="shared" si="1286"/>
        <v>212098</v>
      </c>
      <c r="E465" s="95">
        <f t="shared" si="1286"/>
        <v>170116</v>
      </c>
      <c r="F465" s="95">
        <f t="shared" si="1286"/>
        <v>41982</v>
      </c>
      <c r="G465" s="95">
        <f t="shared" si="1286"/>
        <v>45884</v>
      </c>
      <c r="H465" s="95">
        <f t="shared" si="1286"/>
        <v>0</v>
      </c>
      <c r="I465" s="95">
        <f t="shared" si="1286"/>
        <v>0</v>
      </c>
      <c r="J465" s="95">
        <f t="shared" si="1286"/>
        <v>2000</v>
      </c>
      <c r="K465" s="95">
        <f t="shared" si="1286"/>
        <v>0</v>
      </c>
      <c r="L465" s="95">
        <f t="shared" si="1286"/>
        <v>0</v>
      </c>
      <c r="M465" s="95">
        <f t="shared" si="1286"/>
        <v>0</v>
      </c>
    </row>
    <row r="466" spans="1:13" s="58" customFormat="1" ht="23.25" customHeight="1" x14ac:dyDescent="0.2">
      <c r="A466" s="54" t="s">
        <v>79</v>
      </c>
      <c r="B466" s="60" t="s">
        <v>233</v>
      </c>
      <c r="C466" s="56">
        <f>SUM(D466,G466,H466:M466)</f>
        <v>0</v>
      </c>
      <c r="D466" s="56">
        <f>SUM(E466:F466)</f>
        <v>0</v>
      </c>
      <c r="E466" s="56"/>
      <c r="F466" s="56"/>
      <c r="G466" s="56"/>
      <c r="H466" s="56"/>
      <c r="I466" s="56"/>
      <c r="J466" s="56"/>
      <c r="K466" s="57"/>
      <c r="L466" s="57"/>
      <c r="M466" s="57"/>
    </row>
    <row r="467" spans="1:13" s="7" customFormat="1" ht="15.75" customHeight="1" x14ac:dyDescent="0.2">
      <c r="A467" s="25"/>
      <c r="B467" s="25"/>
      <c r="C467" s="27">
        <f>D467+G467+H467+I467+J467+K467+L467+M467</f>
        <v>0</v>
      </c>
      <c r="D467" s="27">
        <f>SUM(E467,F467)</f>
        <v>0</v>
      </c>
      <c r="E467" s="28"/>
      <c r="F467" s="29"/>
      <c r="G467" s="29"/>
      <c r="H467" s="27"/>
      <c r="I467" s="27"/>
      <c r="J467" s="27"/>
      <c r="K467" s="27"/>
      <c r="L467" s="27"/>
      <c r="M467" s="27"/>
    </row>
    <row r="468" spans="1:13" s="7" customFormat="1" ht="15.75" customHeight="1" x14ac:dyDescent="0.2">
      <c r="A468" s="94"/>
      <c r="B468" s="94"/>
      <c r="C468" s="95">
        <f t="shared" ref="C468:M468" si="1287">SUM(C466:C467)</f>
        <v>0</v>
      </c>
      <c r="D468" s="95">
        <f t="shared" si="1287"/>
        <v>0</v>
      </c>
      <c r="E468" s="95">
        <f t="shared" si="1287"/>
        <v>0</v>
      </c>
      <c r="F468" s="95">
        <f t="shared" si="1287"/>
        <v>0</v>
      </c>
      <c r="G468" s="95">
        <f t="shared" si="1287"/>
        <v>0</v>
      </c>
      <c r="H468" s="95">
        <f t="shared" si="1287"/>
        <v>0</v>
      </c>
      <c r="I468" s="95">
        <f t="shared" si="1287"/>
        <v>0</v>
      </c>
      <c r="J468" s="95">
        <f t="shared" si="1287"/>
        <v>0</v>
      </c>
      <c r="K468" s="95">
        <f t="shared" si="1287"/>
        <v>0</v>
      </c>
      <c r="L468" s="95">
        <f t="shared" si="1287"/>
        <v>0</v>
      </c>
      <c r="M468" s="95">
        <f t="shared" si="1287"/>
        <v>0</v>
      </c>
    </row>
    <row r="469" spans="1:13" s="58" customFormat="1" ht="15.75" customHeight="1" x14ac:dyDescent="0.2">
      <c r="A469" s="54" t="s">
        <v>79</v>
      </c>
      <c r="B469" s="60" t="s">
        <v>252</v>
      </c>
      <c r="C469" s="56">
        <f>SUM(D469,G469,H469:M469)</f>
        <v>0</v>
      </c>
      <c r="D469" s="56">
        <f>SUM(E469:F469)</f>
        <v>0</v>
      </c>
      <c r="E469" s="56"/>
      <c r="F469" s="56"/>
      <c r="G469" s="56"/>
      <c r="H469" s="56"/>
      <c r="I469" s="56"/>
      <c r="J469" s="56"/>
      <c r="K469" s="57"/>
      <c r="L469" s="57"/>
      <c r="M469" s="57"/>
    </row>
    <row r="470" spans="1:13" s="7" customFormat="1" ht="15.75" customHeight="1" x14ac:dyDescent="0.2">
      <c r="A470" s="25"/>
      <c r="B470" s="25"/>
      <c r="C470" s="27">
        <f>D470+G470+H470+I470+J470+K470+L470+M470</f>
        <v>20854</v>
      </c>
      <c r="D470" s="27">
        <f>SUM(E470,F470)</f>
        <v>0</v>
      </c>
      <c r="E470" s="28"/>
      <c r="F470" s="29"/>
      <c r="G470" s="29">
        <v>20854</v>
      </c>
      <c r="H470" s="27"/>
      <c r="I470" s="27"/>
      <c r="J470" s="27"/>
      <c r="K470" s="27"/>
      <c r="L470" s="27"/>
      <c r="M470" s="27"/>
    </row>
    <row r="471" spans="1:13" s="7" customFormat="1" ht="15.75" customHeight="1" x14ac:dyDescent="0.2">
      <c r="A471" s="94"/>
      <c r="B471" s="94"/>
      <c r="C471" s="95">
        <f t="shared" ref="C471:M471" si="1288">SUM(C469:C470)</f>
        <v>20854</v>
      </c>
      <c r="D471" s="95">
        <f t="shared" si="1288"/>
        <v>0</v>
      </c>
      <c r="E471" s="95">
        <f t="shared" si="1288"/>
        <v>0</v>
      </c>
      <c r="F471" s="95">
        <f t="shared" si="1288"/>
        <v>0</v>
      </c>
      <c r="G471" s="95">
        <f t="shared" si="1288"/>
        <v>20854</v>
      </c>
      <c r="H471" s="95">
        <f t="shared" si="1288"/>
        <v>0</v>
      </c>
      <c r="I471" s="95">
        <f t="shared" si="1288"/>
        <v>0</v>
      </c>
      <c r="J471" s="95">
        <f t="shared" si="1288"/>
        <v>0</v>
      </c>
      <c r="K471" s="95">
        <f t="shared" si="1288"/>
        <v>0</v>
      </c>
      <c r="L471" s="95">
        <f t="shared" si="1288"/>
        <v>0</v>
      </c>
      <c r="M471" s="95">
        <f t="shared" si="1288"/>
        <v>0</v>
      </c>
    </row>
    <row r="472" spans="1:13" s="58" customFormat="1" ht="15.75" customHeight="1" x14ac:dyDescent="0.2">
      <c r="A472" s="54" t="s">
        <v>79</v>
      </c>
      <c r="B472" s="60" t="s">
        <v>212</v>
      </c>
      <c r="C472" s="56">
        <f>SUM(D472,G472,H472:M472)</f>
        <v>52176</v>
      </c>
      <c r="D472" s="56">
        <f>SUM(E472:F472)</f>
        <v>0</v>
      </c>
      <c r="E472" s="56"/>
      <c r="F472" s="56"/>
      <c r="G472" s="56">
        <v>48600</v>
      </c>
      <c r="H472" s="56"/>
      <c r="I472" s="56"/>
      <c r="J472" s="56">
        <v>3576</v>
      </c>
      <c r="K472" s="57"/>
      <c r="L472" s="57"/>
      <c r="M472" s="57"/>
    </row>
    <row r="473" spans="1:13" s="7" customFormat="1" ht="15.75" customHeight="1" x14ac:dyDescent="0.2">
      <c r="A473" s="25"/>
      <c r="B473" s="25"/>
      <c r="C473" s="27">
        <f>D473+G473+H473+I473+J473+K473+L473+M473</f>
        <v>0</v>
      </c>
      <c r="D473" s="27">
        <f>SUM(E473,F473)</f>
        <v>0</v>
      </c>
      <c r="E473" s="28"/>
      <c r="F473" s="29"/>
      <c r="G473" s="29"/>
      <c r="H473" s="27"/>
      <c r="I473" s="27"/>
      <c r="J473" s="27"/>
      <c r="K473" s="27"/>
      <c r="L473" s="27"/>
      <c r="M473" s="27"/>
    </row>
    <row r="474" spans="1:13" s="7" customFormat="1" ht="15.75" customHeight="1" x14ac:dyDescent="0.2">
      <c r="A474" s="94"/>
      <c r="B474" s="94"/>
      <c r="C474" s="95">
        <f t="shared" ref="C474:M474" si="1289">SUM(C472:C473)</f>
        <v>52176</v>
      </c>
      <c r="D474" s="95">
        <f t="shared" si="1289"/>
        <v>0</v>
      </c>
      <c r="E474" s="95">
        <f t="shared" si="1289"/>
        <v>0</v>
      </c>
      <c r="F474" s="95">
        <f t="shared" si="1289"/>
        <v>0</v>
      </c>
      <c r="G474" s="95">
        <f t="shared" si="1289"/>
        <v>48600</v>
      </c>
      <c r="H474" s="95">
        <f t="shared" si="1289"/>
        <v>0</v>
      </c>
      <c r="I474" s="95">
        <f t="shared" si="1289"/>
        <v>0</v>
      </c>
      <c r="J474" s="95">
        <f t="shared" si="1289"/>
        <v>3576</v>
      </c>
      <c r="K474" s="95">
        <f t="shared" si="1289"/>
        <v>0</v>
      </c>
      <c r="L474" s="95">
        <f t="shared" si="1289"/>
        <v>0</v>
      </c>
      <c r="M474" s="95">
        <f t="shared" si="1289"/>
        <v>0</v>
      </c>
    </row>
    <row r="475" spans="1:13" s="58" customFormat="1" ht="15.75" customHeight="1" x14ac:dyDescent="0.2">
      <c r="A475" s="54" t="s">
        <v>79</v>
      </c>
      <c r="B475" s="60" t="s">
        <v>217</v>
      </c>
      <c r="C475" s="56">
        <f>SUM(D475,G475,H475:M475)</f>
        <v>3738</v>
      </c>
      <c r="D475" s="56">
        <f>SUM(E475:F475)</f>
        <v>1241</v>
      </c>
      <c r="E475" s="56">
        <v>1000</v>
      </c>
      <c r="F475" s="56">
        <v>241</v>
      </c>
      <c r="G475" s="56">
        <v>2497</v>
      </c>
      <c r="H475" s="56"/>
      <c r="I475" s="56"/>
      <c r="J475" s="56"/>
      <c r="K475" s="57"/>
      <c r="L475" s="57"/>
      <c r="M475" s="57"/>
    </row>
    <row r="476" spans="1:13" s="7" customFormat="1" ht="15.75" customHeight="1" x14ac:dyDescent="0.2">
      <c r="A476" s="25"/>
      <c r="B476" s="25"/>
      <c r="C476" s="27">
        <f>D476+G476+H476+I476+J476+K476+L476+M476</f>
        <v>2312</v>
      </c>
      <c r="D476" s="27">
        <f>SUM(E476,F476)</f>
        <v>0</v>
      </c>
      <c r="E476" s="28"/>
      <c r="F476" s="29"/>
      <c r="G476" s="29">
        <v>2312</v>
      </c>
      <c r="H476" s="27"/>
      <c r="I476" s="27"/>
      <c r="J476" s="27"/>
      <c r="K476" s="27"/>
      <c r="L476" s="27"/>
      <c r="M476" s="27"/>
    </row>
    <row r="477" spans="1:13" s="7" customFormat="1" ht="15.75" customHeight="1" x14ac:dyDescent="0.2">
      <c r="A477" s="94"/>
      <c r="B477" s="94"/>
      <c r="C477" s="95">
        <f t="shared" ref="C477:M477" si="1290">SUM(C475:C476)</f>
        <v>6050</v>
      </c>
      <c r="D477" s="95">
        <f t="shared" si="1290"/>
        <v>1241</v>
      </c>
      <c r="E477" s="95">
        <f t="shared" si="1290"/>
        <v>1000</v>
      </c>
      <c r="F477" s="95">
        <f t="shared" si="1290"/>
        <v>241</v>
      </c>
      <c r="G477" s="95">
        <f t="shared" si="1290"/>
        <v>4809</v>
      </c>
      <c r="H477" s="95">
        <f t="shared" si="1290"/>
        <v>0</v>
      </c>
      <c r="I477" s="95">
        <f t="shared" si="1290"/>
        <v>0</v>
      </c>
      <c r="J477" s="95">
        <f t="shared" si="1290"/>
        <v>0</v>
      </c>
      <c r="K477" s="95">
        <f t="shared" si="1290"/>
        <v>0</v>
      </c>
      <c r="L477" s="95">
        <f t="shared" si="1290"/>
        <v>0</v>
      </c>
      <c r="M477" s="95">
        <f t="shared" si="1290"/>
        <v>0</v>
      </c>
    </row>
    <row r="478" spans="1:13" s="7" customFormat="1" ht="15.75" customHeight="1" x14ac:dyDescent="0.2">
      <c r="A478" s="25" t="s">
        <v>79</v>
      </c>
      <c r="B478" s="26" t="s">
        <v>77</v>
      </c>
      <c r="C478" s="56">
        <f t="shared" si="1093"/>
        <v>84070</v>
      </c>
      <c r="D478" s="61">
        <f t="shared" si="1114"/>
        <v>25969</v>
      </c>
      <c r="E478" s="61">
        <v>21091</v>
      </c>
      <c r="F478" s="61">
        <v>4878</v>
      </c>
      <c r="G478" s="61">
        <v>50681</v>
      </c>
      <c r="H478" s="61">
        <v>7420</v>
      </c>
      <c r="I478" s="61"/>
      <c r="J478" s="61"/>
      <c r="K478" s="29"/>
      <c r="L478" s="29"/>
      <c r="M478" s="29"/>
    </row>
    <row r="479" spans="1:13" s="7" customFormat="1" ht="15.75" customHeight="1" x14ac:dyDescent="0.2">
      <c r="A479" s="25"/>
      <c r="B479" s="25"/>
      <c r="C479" s="27">
        <f>D479+G479+H479+I479+J479+K479+L479+M479</f>
        <v>0</v>
      </c>
      <c r="D479" s="27">
        <f>SUM(E479,F479)</f>
        <v>0</v>
      </c>
      <c r="E479" s="28"/>
      <c r="F479" s="29"/>
      <c r="G479" s="29"/>
      <c r="H479" s="27"/>
      <c r="I479" s="27"/>
      <c r="J479" s="27"/>
      <c r="K479" s="27"/>
      <c r="L479" s="27"/>
      <c r="M479" s="27"/>
    </row>
    <row r="480" spans="1:13" s="7" customFormat="1" ht="15.75" customHeight="1" x14ac:dyDescent="0.2">
      <c r="A480" s="94"/>
      <c r="B480" s="94"/>
      <c r="C480" s="95">
        <f t="shared" ref="C480:M480" si="1291">SUM(C478:C479)</f>
        <v>84070</v>
      </c>
      <c r="D480" s="95">
        <f t="shared" si="1291"/>
        <v>25969</v>
      </c>
      <c r="E480" s="95">
        <f t="shared" si="1291"/>
        <v>21091</v>
      </c>
      <c r="F480" s="95">
        <f t="shared" si="1291"/>
        <v>4878</v>
      </c>
      <c r="G480" s="95">
        <f t="shared" si="1291"/>
        <v>50681</v>
      </c>
      <c r="H480" s="95">
        <f t="shared" si="1291"/>
        <v>7420</v>
      </c>
      <c r="I480" s="95">
        <f t="shared" si="1291"/>
        <v>0</v>
      </c>
      <c r="J480" s="95">
        <f t="shared" si="1291"/>
        <v>0</v>
      </c>
      <c r="K480" s="95">
        <f t="shared" si="1291"/>
        <v>0</v>
      </c>
      <c r="L480" s="95">
        <f t="shared" si="1291"/>
        <v>0</v>
      </c>
      <c r="M480" s="95">
        <f t="shared" si="1291"/>
        <v>0</v>
      </c>
    </row>
    <row r="481" spans="1:13" s="7" customFormat="1" ht="36.75" customHeight="1" x14ac:dyDescent="0.2">
      <c r="A481" s="25" t="s">
        <v>79</v>
      </c>
      <c r="B481" s="26" t="s">
        <v>78</v>
      </c>
      <c r="C481" s="56">
        <f t="shared" si="1093"/>
        <v>333561</v>
      </c>
      <c r="D481" s="61">
        <f t="shared" si="1114"/>
        <v>0</v>
      </c>
      <c r="E481" s="61"/>
      <c r="F481" s="61"/>
      <c r="G481" s="61"/>
      <c r="H481" s="61"/>
      <c r="I481" s="61"/>
      <c r="J481" s="61"/>
      <c r="K481" s="29"/>
      <c r="L481" s="29">
        <v>333561</v>
      </c>
      <c r="M481" s="29"/>
    </row>
    <row r="482" spans="1:13" s="7" customFormat="1" ht="15.75" customHeight="1" x14ac:dyDescent="0.2">
      <c r="A482" s="25"/>
      <c r="B482" s="25"/>
      <c r="C482" s="27">
        <f>D482+G482+H482+I482+J482+K482+L482+M482</f>
        <v>0</v>
      </c>
      <c r="D482" s="27">
        <f>SUM(E482,F482)</f>
        <v>0</v>
      </c>
      <c r="E482" s="28"/>
      <c r="F482" s="29"/>
      <c r="G482" s="29"/>
      <c r="H482" s="27"/>
      <c r="I482" s="27"/>
      <c r="J482" s="27"/>
      <c r="K482" s="27"/>
      <c r="L482" s="27"/>
      <c r="M482" s="27"/>
    </row>
    <row r="483" spans="1:13" s="7" customFormat="1" ht="15.75" customHeight="1" x14ac:dyDescent="0.2">
      <c r="A483" s="94"/>
      <c r="B483" s="94"/>
      <c r="C483" s="95">
        <f t="shared" ref="C483:M483" si="1292">SUM(C481:C482)</f>
        <v>333561</v>
      </c>
      <c r="D483" s="95">
        <f t="shared" si="1292"/>
        <v>0</v>
      </c>
      <c r="E483" s="95">
        <f t="shared" si="1292"/>
        <v>0</v>
      </c>
      <c r="F483" s="95">
        <f t="shared" si="1292"/>
        <v>0</v>
      </c>
      <c r="G483" s="95">
        <f t="shared" si="1292"/>
        <v>0</v>
      </c>
      <c r="H483" s="95">
        <f t="shared" si="1292"/>
        <v>0</v>
      </c>
      <c r="I483" s="95">
        <f t="shared" si="1292"/>
        <v>0</v>
      </c>
      <c r="J483" s="95">
        <f t="shared" si="1292"/>
        <v>0</v>
      </c>
      <c r="K483" s="95">
        <f t="shared" si="1292"/>
        <v>0</v>
      </c>
      <c r="L483" s="95">
        <f t="shared" si="1292"/>
        <v>333561</v>
      </c>
      <c r="M483" s="95">
        <f t="shared" si="1292"/>
        <v>0</v>
      </c>
    </row>
    <row r="484" spans="1:13" s="7" customFormat="1" ht="15.75" customHeight="1" x14ac:dyDescent="0.2">
      <c r="A484" s="54" t="s">
        <v>79</v>
      </c>
      <c r="B484" s="55" t="s">
        <v>195</v>
      </c>
      <c r="C484" s="56">
        <f>SUM(D484,G484,H484:M484)</f>
        <v>207348</v>
      </c>
      <c r="D484" s="56">
        <f>SUM(E484:F484)</f>
        <v>0</v>
      </c>
      <c r="E484" s="56"/>
      <c r="F484" s="56"/>
      <c r="G484" s="56"/>
      <c r="H484" s="56"/>
      <c r="I484" s="56"/>
      <c r="J484" s="56">
        <v>207348</v>
      </c>
      <c r="K484" s="57"/>
      <c r="L484" s="57"/>
      <c r="M484" s="57"/>
    </row>
    <row r="485" spans="1:13" s="7" customFormat="1" ht="15.75" customHeight="1" x14ac:dyDescent="0.2">
      <c r="A485" s="25"/>
      <c r="B485" s="25"/>
      <c r="C485" s="27">
        <f>D485+G485+H485+I485+J485+K485+L485+M485</f>
        <v>28224</v>
      </c>
      <c r="D485" s="27">
        <f>SUM(E485,F485)</f>
        <v>0</v>
      </c>
      <c r="E485" s="28"/>
      <c r="F485" s="29"/>
      <c r="G485" s="29">
        <v>3518</v>
      </c>
      <c r="H485" s="27"/>
      <c r="I485" s="27"/>
      <c r="J485" s="27">
        <v>24706</v>
      </c>
      <c r="K485" s="27"/>
      <c r="L485" s="27"/>
      <c r="M485" s="27"/>
    </row>
    <row r="486" spans="1:13" s="7" customFormat="1" ht="15.75" customHeight="1" x14ac:dyDescent="0.2">
      <c r="A486" s="94"/>
      <c r="B486" s="94"/>
      <c r="C486" s="95">
        <f t="shared" ref="C486:M486" si="1293">SUM(C484:C485)</f>
        <v>235572</v>
      </c>
      <c r="D486" s="95">
        <f t="shared" si="1293"/>
        <v>0</v>
      </c>
      <c r="E486" s="95">
        <f t="shared" si="1293"/>
        <v>0</v>
      </c>
      <c r="F486" s="95">
        <f t="shared" si="1293"/>
        <v>0</v>
      </c>
      <c r="G486" s="95">
        <f t="shared" si="1293"/>
        <v>3518</v>
      </c>
      <c r="H486" s="95">
        <f t="shared" si="1293"/>
        <v>0</v>
      </c>
      <c r="I486" s="95">
        <f t="shared" si="1293"/>
        <v>0</v>
      </c>
      <c r="J486" s="95">
        <f t="shared" si="1293"/>
        <v>232054</v>
      </c>
      <c r="K486" s="95">
        <f t="shared" si="1293"/>
        <v>0</v>
      </c>
      <c r="L486" s="95">
        <f t="shared" si="1293"/>
        <v>0</v>
      </c>
      <c r="M486" s="95">
        <f t="shared" si="1293"/>
        <v>0</v>
      </c>
    </row>
    <row r="487" spans="1:13" s="7" customFormat="1" ht="15.75" customHeight="1" x14ac:dyDescent="0.2">
      <c r="A487" s="25" t="s">
        <v>75</v>
      </c>
      <c r="B487" s="26" t="s">
        <v>81</v>
      </c>
      <c r="C487" s="56">
        <f>SUM(D487,G487,H487:M487)</f>
        <v>424591</v>
      </c>
      <c r="D487" s="29">
        <f>SUM(E487:F487)</f>
        <v>181930</v>
      </c>
      <c r="E487" s="29">
        <v>144758</v>
      </c>
      <c r="F487" s="29">
        <v>37172</v>
      </c>
      <c r="G487" s="29">
        <v>165504</v>
      </c>
      <c r="H487" s="29"/>
      <c r="I487" s="29"/>
      <c r="J487" s="29">
        <v>9957</v>
      </c>
      <c r="K487" s="29">
        <v>67200</v>
      </c>
      <c r="L487" s="29"/>
      <c r="M487" s="29"/>
    </row>
    <row r="488" spans="1:13" s="7" customFormat="1" ht="15.75" customHeight="1" x14ac:dyDescent="0.2">
      <c r="A488" s="25"/>
      <c r="B488" s="25"/>
      <c r="C488" s="27">
        <f>D488+G488+H488+I488+J488+K488+L488+M488</f>
        <v>64778</v>
      </c>
      <c r="D488" s="27">
        <f>SUM(E488,F488)</f>
        <v>924</v>
      </c>
      <c r="E488" s="28">
        <v>745</v>
      </c>
      <c r="F488" s="29">
        <v>179</v>
      </c>
      <c r="G488" s="29">
        <v>63854</v>
      </c>
      <c r="H488" s="27"/>
      <c r="I488" s="27"/>
      <c r="J488" s="27"/>
      <c r="K488" s="27"/>
      <c r="L488" s="27"/>
      <c r="M488" s="27"/>
    </row>
    <row r="489" spans="1:13" s="7" customFormat="1" ht="15.75" customHeight="1" x14ac:dyDescent="0.2">
      <c r="A489" s="94"/>
      <c r="B489" s="94"/>
      <c r="C489" s="95">
        <f t="shared" ref="C489:M489" si="1294">SUM(C487:C488)</f>
        <v>489369</v>
      </c>
      <c r="D489" s="95">
        <f t="shared" si="1294"/>
        <v>182854</v>
      </c>
      <c r="E489" s="95">
        <f t="shared" si="1294"/>
        <v>145503</v>
      </c>
      <c r="F489" s="95">
        <f t="shared" si="1294"/>
        <v>37351</v>
      </c>
      <c r="G489" s="95">
        <f t="shared" si="1294"/>
        <v>229358</v>
      </c>
      <c r="H489" s="95">
        <f t="shared" si="1294"/>
        <v>0</v>
      </c>
      <c r="I489" s="95">
        <f t="shared" si="1294"/>
        <v>0</v>
      </c>
      <c r="J489" s="95">
        <f t="shared" si="1294"/>
        <v>9957</v>
      </c>
      <c r="K489" s="95">
        <f t="shared" si="1294"/>
        <v>67200</v>
      </c>
      <c r="L489" s="95">
        <f t="shared" si="1294"/>
        <v>0</v>
      </c>
      <c r="M489" s="95">
        <f t="shared" si="1294"/>
        <v>0</v>
      </c>
    </row>
    <row r="490" spans="1:13" s="7" customFormat="1" ht="15.75" customHeight="1" x14ac:dyDescent="0.2">
      <c r="A490" s="25" t="s">
        <v>79</v>
      </c>
      <c r="B490" s="50" t="s">
        <v>215</v>
      </c>
      <c r="C490" s="56">
        <f>SUM(D490,G490,H490:M490)</f>
        <v>23497</v>
      </c>
      <c r="D490" s="29">
        <f>SUM(E490:F490)</f>
        <v>0</v>
      </c>
      <c r="E490" s="29"/>
      <c r="F490" s="29"/>
      <c r="G490" s="29">
        <v>23497</v>
      </c>
      <c r="H490" s="29"/>
      <c r="I490" s="29"/>
      <c r="J490" s="29">
        <v>0</v>
      </c>
      <c r="K490" s="29"/>
      <c r="L490" s="29"/>
      <c r="M490" s="29"/>
    </row>
    <row r="491" spans="1:13" s="7" customFormat="1" ht="18.75" customHeight="1" x14ac:dyDescent="0.2">
      <c r="A491" s="25"/>
      <c r="B491" s="25"/>
      <c r="C491" s="27">
        <f>D491+G491+H491+I491+J491+K491+L491+M491</f>
        <v>12791</v>
      </c>
      <c r="D491" s="27">
        <f>SUM(E491,F491)</f>
        <v>0</v>
      </c>
      <c r="E491" s="28"/>
      <c r="F491" s="29"/>
      <c r="G491" s="29">
        <v>12791</v>
      </c>
      <c r="H491" s="27"/>
      <c r="I491" s="27"/>
      <c r="J491" s="27"/>
      <c r="K491" s="27"/>
      <c r="L491" s="27"/>
      <c r="M491" s="27"/>
    </row>
    <row r="492" spans="1:13" s="7" customFormat="1" ht="15.75" customHeight="1" x14ac:dyDescent="0.2">
      <c r="A492" s="94"/>
      <c r="B492" s="94"/>
      <c r="C492" s="95">
        <f t="shared" ref="C492:M492" si="1295">SUM(C490:C491)</f>
        <v>36288</v>
      </c>
      <c r="D492" s="95">
        <f t="shared" si="1295"/>
        <v>0</v>
      </c>
      <c r="E492" s="95">
        <f t="shared" si="1295"/>
        <v>0</v>
      </c>
      <c r="F492" s="95">
        <f t="shared" si="1295"/>
        <v>0</v>
      </c>
      <c r="G492" s="95">
        <f t="shared" si="1295"/>
        <v>36288</v>
      </c>
      <c r="H492" s="95">
        <f t="shared" si="1295"/>
        <v>0</v>
      </c>
      <c r="I492" s="95">
        <f t="shared" si="1295"/>
        <v>0</v>
      </c>
      <c r="J492" s="95">
        <f t="shared" si="1295"/>
        <v>0</v>
      </c>
      <c r="K492" s="95">
        <f t="shared" si="1295"/>
        <v>0</v>
      </c>
      <c r="L492" s="95">
        <f t="shared" si="1295"/>
        <v>0</v>
      </c>
      <c r="M492" s="95">
        <f t="shared" si="1295"/>
        <v>0</v>
      </c>
    </row>
    <row r="493" spans="1:13" s="7" customFormat="1" ht="24.75" customHeight="1" x14ac:dyDescent="0.2">
      <c r="A493" s="25" t="s">
        <v>79</v>
      </c>
      <c r="B493" s="57" t="s">
        <v>196</v>
      </c>
      <c r="C493" s="56">
        <f>SUM(D493,G493,H493:M493)</f>
        <v>34972</v>
      </c>
      <c r="D493" s="29">
        <f>SUM(E493:F493)</f>
        <v>26000</v>
      </c>
      <c r="E493" s="56">
        <v>20952</v>
      </c>
      <c r="F493" s="56">
        <v>5048</v>
      </c>
      <c r="G493" s="56">
        <v>8972</v>
      </c>
      <c r="H493" s="56"/>
      <c r="I493" s="56"/>
      <c r="J493" s="56"/>
      <c r="K493" s="57"/>
      <c r="L493" s="57"/>
      <c r="M493" s="57"/>
    </row>
    <row r="494" spans="1:13" s="7" customFormat="1" ht="15.75" customHeight="1" x14ac:dyDescent="0.2">
      <c r="A494" s="25"/>
      <c r="B494" s="25"/>
      <c r="C494" s="27">
        <f>D494+G494+H494+I494+J494+K494+L494+M494</f>
        <v>13621</v>
      </c>
      <c r="D494" s="27">
        <f>SUM(E494,F494)</f>
        <v>13987</v>
      </c>
      <c r="E494" s="28">
        <v>10593</v>
      </c>
      <c r="F494" s="29">
        <v>3394</v>
      </c>
      <c r="G494" s="29">
        <v>-366</v>
      </c>
      <c r="H494" s="27"/>
      <c r="I494" s="27"/>
      <c r="J494" s="27"/>
      <c r="K494" s="27"/>
      <c r="L494" s="27"/>
      <c r="M494" s="27"/>
    </row>
    <row r="495" spans="1:13" s="7" customFormat="1" ht="15.75" customHeight="1" x14ac:dyDescent="0.2">
      <c r="A495" s="94"/>
      <c r="B495" s="94"/>
      <c r="C495" s="95">
        <f t="shared" ref="C495:M495" si="1296">SUM(C493:C494)</f>
        <v>48593</v>
      </c>
      <c r="D495" s="95">
        <f t="shared" si="1296"/>
        <v>39987</v>
      </c>
      <c r="E495" s="95">
        <f t="shared" si="1296"/>
        <v>31545</v>
      </c>
      <c r="F495" s="95">
        <f t="shared" si="1296"/>
        <v>8442</v>
      </c>
      <c r="G495" s="95">
        <f t="shared" si="1296"/>
        <v>8606</v>
      </c>
      <c r="H495" s="95">
        <f t="shared" si="1296"/>
        <v>0</v>
      </c>
      <c r="I495" s="95">
        <f t="shared" si="1296"/>
        <v>0</v>
      </c>
      <c r="J495" s="95">
        <f t="shared" si="1296"/>
        <v>0</v>
      </c>
      <c r="K495" s="95">
        <f t="shared" si="1296"/>
        <v>0</v>
      </c>
      <c r="L495" s="95">
        <f t="shared" si="1296"/>
        <v>0</v>
      </c>
      <c r="M495" s="95">
        <f t="shared" si="1296"/>
        <v>0</v>
      </c>
    </row>
    <row r="496" spans="1:13" s="7" customFormat="1" ht="24.75" customHeight="1" x14ac:dyDescent="0.2">
      <c r="A496" s="25" t="s">
        <v>79</v>
      </c>
      <c r="B496" s="26" t="s">
        <v>154</v>
      </c>
      <c r="C496" s="56">
        <f t="shared" si="1093"/>
        <v>206567</v>
      </c>
      <c r="D496" s="29">
        <f t="shared" si="1114"/>
        <v>137324</v>
      </c>
      <c r="E496" s="29">
        <v>109738</v>
      </c>
      <c r="F496" s="29">
        <v>27586</v>
      </c>
      <c r="G496" s="29">
        <v>65483</v>
      </c>
      <c r="H496" s="29"/>
      <c r="I496" s="29"/>
      <c r="J496" s="29">
        <v>3760</v>
      </c>
      <c r="K496" s="29"/>
      <c r="L496" s="29"/>
      <c r="M496" s="29"/>
    </row>
    <row r="497" spans="1:13" s="7" customFormat="1" ht="15.75" customHeight="1" x14ac:dyDescent="0.2">
      <c r="A497" s="25"/>
      <c r="B497" s="25"/>
      <c r="C497" s="27">
        <f>D497+G497+H497+I497+J497+K497+L497+M497</f>
        <v>0</v>
      </c>
      <c r="D497" s="27">
        <f>SUM(E497,F497)</f>
        <v>0</v>
      </c>
      <c r="E497" s="28"/>
      <c r="F497" s="29"/>
      <c r="G497" s="29"/>
      <c r="H497" s="27"/>
      <c r="I497" s="27"/>
      <c r="J497" s="27"/>
      <c r="K497" s="27"/>
      <c r="L497" s="27"/>
      <c r="M497" s="27"/>
    </row>
    <row r="498" spans="1:13" s="7" customFormat="1" ht="15.75" customHeight="1" x14ac:dyDescent="0.2">
      <c r="A498" s="94"/>
      <c r="B498" s="94"/>
      <c r="C498" s="95">
        <f t="shared" ref="C498:M498" si="1297">SUM(C496:C497)</f>
        <v>206567</v>
      </c>
      <c r="D498" s="95">
        <f t="shared" si="1297"/>
        <v>137324</v>
      </c>
      <c r="E498" s="95">
        <f t="shared" si="1297"/>
        <v>109738</v>
      </c>
      <c r="F498" s="95">
        <f t="shared" si="1297"/>
        <v>27586</v>
      </c>
      <c r="G498" s="95">
        <f t="shared" si="1297"/>
        <v>65483</v>
      </c>
      <c r="H498" s="95">
        <f t="shared" si="1297"/>
        <v>0</v>
      </c>
      <c r="I498" s="95">
        <f t="shared" si="1297"/>
        <v>0</v>
      </c>
      <c r="J498" s="95">
        <f t="shared" si="1297"/>
        <v>3760</v>
      </c>
      <c r="K498" s="95">
        <f t="shared" si="1297"/>
        <v>0</v>
      </c>
      <c r="L498" s="95">
        <f t="shared" si="1297"/>
        <v>0</v>
      </c>
      <c r="M498" s="95">
        <f t="shared" si="1297"/>
        <v>0</v>
      </c>
    </row>
    <row r="499" spans="1:13" s="58" customFormat="1" ht="15.75" customHeight="1" x14ac:dyDescent="0.2">
      <c r="A499" s="25" t="s">
        <v>79</v>
      </c>
      <c r="B499" s="57" t="s">
        <v>165</v>
      </c>
      <c r="C499" s="56">
        <f>SUM(D499,G499,H499:M499)</f>
        <v>48918</v>
      </c>
      <c r="D499" s="29">
        <f>SUM(E499:F499)</f>
        <v>24818</v>
      </c>
      <c r="E499" s="56">
        <v>20000</v>
      </c>
      <c r="F499" s="56">
        <v>4818</v>
      </c>
      <c r="G499" s="56">
        <v>15100</v>
      </c>
      <c r="H499" s="57"/>
      <c r="I499" s="57"/>
      <c r="J499" s="57"/>
      <c r="K499" s="57">
        <v>9000</v>
      </c>
      <c r="L499" s="57"/>
      <c r="M499" s="57"/>
    </row>
    <row r="500" spans="1:13" s="7" customFormat="1" ht="15.75" customHeight="1" x14ac:dyDescent="0.2">
      <c r="A500" s="25"/>
      <c r="B500" s="25"/>
      <c r="C500" s="27">
        <f>D500+G500+H500+I500+J500+K500+L500+M500</f>
        <v>0</v>
      </c>
      <c r="D500" s="27">
        <f>SUM(E500,F500)</f>
        <v>0</v>
      </c>
      <c r="E500" s="28"/>
      <c r="F500" s="29"/>
      <c r="G500" s="29"/>
      <c r="H500" s="27"/>
      <c r="I500" s="27"/>
      <c r="J500" s="27"/>
      <c r="K500" s="27"/>
      <c r="L500" s="27"/>
      <c r="M500" s="27"/>
    </row>
    <row r="501" spans="1:13" s="7" customFormat="1" ht="15.75" customHeight="1" x14ac:dyDescent="0.2">
      <c r="A501" s="94"/>
      <c r="B501" s="94"/>
      <c r="C501" s="95">
        <f t="shared" ref="C501:M501" si="1298">SUM(C499:C500)</f>
        <v>48918</v>
      </c>
      <c r="D501" s="95">
        <f t="shared" si="1298"/>
        <v>24818</v>
      </c>
      <c r="E501" s="95">
        <f t="shared" si="1298"/>
        <v>20000</v>
      </c>
      <c r="F501" s="95">
        <f t="shared" si="1298"/>
        <v>4818</v>
      </c>
      <c r="G501" s="95">
        <f t="shared" si="1298"/>
        <v>15100</v>
      </c>
      <c r="H501" s="95">
        <f t="shared" si="1298"/>
        <v>0</v>
      </c>
      <c r="I501" s="95">
        <f t="shared" si="1298"/>
        <v>0</v>
      </c>
      <c r="J501" s="95">
        <f t="shared" si="1298"/>
        <v>0</v>
      </c>
      <c r="K501" s="95">
        <f t="shared" si="1298"/>
        <v>9000</v>
      </c>
      <c r="L501" s="95">
        <f t="shared" si="1298"/>
        <v>0</v>
      </c>
      <c r="M501" s="95">
        <f t="shared" si="1298"/>
        <v>0</v>
      </c>
    </row>
    <row r="502" spans="1:13" s="58" customFormat="1" ht="15.75" customHeight="1" x14ac:dyDescent="0.2">
      <c r="A502" s="25" t="s">
        <v>79</v>
      </c>
      <c r="B502" s="57" t="s">
        <v>242</v>
      </c>
      <c r="C502" s="56">
        <f t="shared" si="1093"/>
        <v>17340</v>
      </c>
      <c r="D502" s="29">
        <f t="shared" si="1114"/>
        <v>0</v>
      </c>
      <c r="E502" s="56"/>
      <c r="F502" s="56"/>
      <c r="G502" s="56">
        <v>17340</v>
      </c>
      <c r="H502" s="56"/>
      <c r="I502" s="56"/>
      <c r="J502" s="56"/>
      <c r="K502" s="57"/>
      <c r="L502" s="57"/>
      <c r="M502" s="57"/>
    </row>
    <row r="503" spans="1:13" s="7" customFormat="1" ht="15.75" customHeight="1" x14ac:dyDescent="0.2">
      <c r="A503" s="25"/>
      <c r="B503" s="25"/>
      <c r="C503" s="27">
        <f>D503+G503+H503+I503+J503+K503+L503+M503</f>
        <v>0</v>
      </c>
      <c r="D503" s="27">
        <f>SUM(E503,F503)</f>
        <v>12012</v>
      </c>
      <c r="E503" s="28">
        <v>9680</v>
      </c>
      <c r="F503" s="29">
        <v>2332</v>
      </c>
      <c r="G503" s="29">
        <v>-12012</v>
      </c>
      <c r="H503" s="27"/>
      <c r="I503" s="27"/>
      <c r="J503" s="27"/>
      <c r="K503" s="27"/>
      <c r="L503" s="27"/>
      <c r="M503" s="27"/>
    </row>
    <row r="504" spans="1:13" s="7" customFormat="1" ht="15.75" customHeight="1" x14ac:dyDescent="0.2">
      <c r="A504" s="94"/>
      <c r="B504" s="94"/>
      <c r="C504" s="95">
        <f t="shared" ref="C504:M504" si="1299">SUM(C502:C503)</f>
        <v>17340</v>
      </c>
      <c r="D504" s="95">
        <f t="shared" si="1299"/>
        <v>12012</v>
      </c>
      <c r="E504" s="95">
        <f t="shared" si="1299"/>
        <v>9680</v>
      </c>
      <c r="F504" s="95">
        <f t="shared" si="1299"/>
        <v>2332</v>
      </c>
      <c r="G504" s="95">
        <f t="shared" si="1299"/>
        <v>5328</v>
      </c>
      <c r="H504" s="95">
        <f t="shared" si="1299"/>
        <v>0</v>
      </c>
      <c r="I504" s="95">
        <f t="shared" si="1299"/>
        <v>0</v>
      </c>
      <c r="J504" s="95">
        <f t="shared" si="1299"/>
        <v>0</v>
      </c>
      <c r="K504" s="95">
        <f t="shared" si="1299"/>
        <v>0</v>
      </c>
      <c r="L504" s="95">
        <f t="shared" si="1299"/>
        <v>0</v>
      </c>
      <c r="M504" s="95">
        <f t="shared" si="1299"/>
        <v>0</v>
      </c>
    </row>
    <row r="505" spans="1:13" s="58" customFormat="1" ht="15.75" customHeight="1" x14ac:dyDescent="0.2">
      <c r="A505" s="25" t="s">
        <v>219</v>
      </c>
      <c r="B505" s="57" t="s">
        <v>220</v>
      </c>
      <c r="C505" s="56">
        <f t="shared" si="1093"/>
        <v>138127</v>
      </c>
      <c r="D505" s="29">
        <f t="shared" si="1114"/>
        <v>28673</v>
      </c>
      <c r="E505" s="56">
        <v>23107</v>
      </c>
      <c r="F505" s="56">
        <v>5566</v>
      </c>
      <c r="G505" s="56">
        <v>25758</v>
      </c>
      <c r="H505" s="56"/>
      <c r="I505" s="56"/>
      <c r="J505" s="56"/>
      <c r="K505" s="57"/>
      <c r="L505" s="57">
        <v>83696</v>
      </c>
      <c r="M505" s="57"/>
    </row>
    <row r="506" spans="1:13" s="7" customFormat="1" ht="15.75" customHeight="1" x14ac:dyDescent="0.2">
      <c r="A506" s="25"/>
      <c r="B506" s="25"/>
      <c r="C506" s="27">
        <f>D506+G506+H506+I506+J506+K506+L506+M506</f>
        <v>28146</v>
      </c>
      <c r="D506" s="27">
        <f>SUM(E506,F506)</f>
        <v>0</v>
      </c>
      <c r="E506" s="28"/>
      <c r="F506" s="29"/>
      <c r="G506" s="29">
        <v>464</v>
      </c>
      <c r="H506" s="27"/>
      <c r="I506" s="27"/>
      <c r="J506" s="27">
        <v>34170</v>
      </c>
      <c r="K506" s="27"/>
      <c r="L506" s="27">
        <v>-6488</v>
      </c>
      <c r="M506" s="27"/>
    </row>
    <row r="507" spans="1:13" s="7" customFormat="1" ht="15.75" customHeight="1" x14ac:dyDescent="0.2">
      <c r="A507" s="94"/>
      <c r="B507" s="94"/>
      <c r="C507" s="95">
        <f t="shared" ref="C507:M507" si="1300">SUM(C505:C506)</f>
        <v>166273</v>
      </c>
      <c r="D507" s="95">
        <f t="shared" si="1300"/>
        <v>28673</v>
      </c>
      <c r="E507" s="95">
        <f t="shared" si="1300"/>
        <v>23107</v>
      </c>
      <c r="F507" s="95">
        <f t="shared" si="1300"/>
        <v>5566</v>
      </c>
      <c r="G507" s="95">
        <f t="shared" si="1300"/>
        <v>26222</v>
      </c>
      <c r="H507" s="95">
        <f t="shared" si="1300"/>
        <v>0</v>
      </c>
      <c r="I507" s="95">
        <f t="shared" si="1300"/>
        <v>0</v>
      </c>
      <c r="J507" s="95">
        <f t="shared" si="1300"/>
        <v>34170</v>
      </c>
      <c r="K507" s="95">
        <f t="shared" si="1300"/>
        <v>0</v>
      </c>
      <c r="L507" s="95">
        <f t="shared" si="1300"/>
        <v>77208</v>
      </c>
      <c r="M507" s="95">
        <f t="shared" si="1300"/>
        <v>0</v>
      </c>
    </row>
    <row r="508" spans="1:13" s="58" customFormat="1" ht="15.75" customHeight="1" x14ac:dyDescent="0.2">
      <c r="A508" s="25" t="s">
        <v>79</v>
      </c>
      <c r="B508" s="57" t="s">
        <v>243</v>
      </c>
      <c r="C508" s="56">
        <f t="shared" ref="C508" si="1301">SUM(D508,G508,H508:M508)</f>
        <v>30600</v>
      </c>
      <c r="D508" s="29">
        <f t="shared" ref="D508" si="1302">SUM(E508:F508)</f>
        <v>0</v>
      </c>
      <c r="E508" s="56"/>
      <c r="F508" s="56"/>
      <c r="G508" s="56">
        <v>30600</v>
      </c>
      <c r="H508" s="56"/>
      <c r="I508" s="56"/>
      <c r="J508" s="56"/>
      <c r="K508" s="57"/>
      <c r="L508" s="57"/>
      <c r="M508" s="57"/>
    </row>
    <row r="509" spans="1:13" s="7" customFormat="1" ht="15.75" customHeight="1" x14ac:dyDescent="0.2">
      <c r="A509" s="25"/>
      <c r="B509" s="25"/>
      <c r="C509" s="27">
        <f>D509+G509+H509+I509+J509+K509+L509+M509</f>
        <v>0</v>
      </c>
      <c r="D509" s="27">
        <f>SUM(E509,F509)</f>
        <v>5700</v>
      </c>
      <c r="E509" s="28">
        <v>4594</v>
      </c>
      <c r="F509" s="29">
        <v>1106</v>
      </c>
      <c r="G509" s="29">
        <v>-7200</v>
      </c>
      <c r="H509" s="27"/>
      <c r="I509" s="27"/>
      <c r="J509" s="27">
        <v>1500</v>
      </c>
      <c r="K509" s="27"/>
      <c r="L509" s="27"/>
      <c r="M509" s="27"/>
    </row>
    <row r="510" spans="1:13" s="7" customFormat="1" ht="15.75" customHeight="1" x14ac:dyDescent="0.2">
      <c r="A510" s="94"/>
      <c r="B510" s="94"/>
      <c r="C510" s="95">
        <f t="shared" ref="C510:M510" si="1303">SUM(C508:C509)</f>
        <v>30600</v>
      </c>
      <c r="D510" s="95">
        <f t="shared" si="1303"/>
        <v>5700</v>
      </c>
      <c r="E510" s="95">
        <f t="shared" si="1303"/>
        <v>4594</v>
      </c>
      <c r="F510" s="95">
        <f t="shared" si="1303"/>
        <v>1106</v>
      </c>
      <c r="G510" s="95">
        <f t="shared" si="1303"/>
        <v>23400</v>
      </c>
      <c r="H510" s="95">
        <f t="shared" si="1303"/>
        <v>0</v>
      </c>
      <c r="I510" s="95">
        <f t="shared" si="1303"/>
        <v>0</v>
      </c>
      <c r="J510" s="95">
        <f t="shared" si="1303"/>
        <v>1500</v>
      </c>
      <c r="K510" s="95">
        <f t="shared" si="1303"/>
        <v>0</v>
      </c>
      <c r="L510" s="95">
        <f t="shared" si="1303"/>
        <v>0</v>
      </c>
      <c r="M510" s="95">
        <f t="shared" si="1303"/>
        <v>0</v>
      </c>
    </row>
    <row r="511" spans="1:13" s="58" customFormat="1" ht="37.5" customHeight="1" x14ac:dyDescent="0.2">
      <c r="A511" s="62" t="s">
        <v>79</v>
      </c>
      <c r="B511" s="57" t="s">
        <v>244</v>
      </c>
      <c r="C511" s="56">
        <f t="shared" si="1093"/>
        <v>10393</v>
      </c>
      <c r="D511" s="29">
        <f t="shared" si="1114"/>
        <v>0</v>
      </c>
      <c r="E511" s="56"/>
      <c r="F511" s="56"/>
      <c r="G511" s="56">
        <v>10393</v>
      </c>
      <c r="H511" s="56"/>
      <c r="I511" s="56"/>
      <c r="J511" s="56"/>
      <c r="K511" s="57"/>
      <c r="L511" s="57"/>
      <c r="M511" s="57"/>
    </row>
    <row r="512" spans="1:13" s="7" customFormat="1" ht="15.75" customHeight="1" x14ac:dyDescent="0.2">
      <c r="A512" s="25"/>
      <c r="B512" s="25"/>
      <c r="C512" s="27">
        <f>D512+G512+H512+I512+J512+K512+L512+M512</f>
        <v>0</v>
      </c>
      <c r="D512" s="27">
        <f>SUM(E512,F512)</f>
        <v>0</v>
      </c>
      <c r="E512" s="28"/>
      <c r="F512" s="29"/>
      <c r="G512" s="29"/>
      <c r="H512" s="27"/>
      <c r="I512" s="27"/>
      <c r="J512" s="27"/>
      <c r="K512" s="27"/>
      <c r="L512" s="27"/>
      <c r="M512" s="27"/>
    </row>
    <row r="513" spans="1:13" s="7" customFormat="1" ht="15.75" customHeight="1" x14ac:dyDescent="0.2">
      <c r="A513" s="94"/>
      <c r="B513" s="94"/>
      <c r="C513" s="95">
        <f t="shared" ref="C513:M513" si="1304">SUM(C511:C512)</f>
        <v>10393</v>
      </c>
      <c r="D513" s="95">
        <f t="shared" si="1304"/>
        <v>0</v>
      </c>
      <c r="E513" s="95">
        <f t="shared" si="1304"/>
        <v>0</v>
      </c>
      <c r="F513" s="95">
        <f t="shared" si="1304"/>
        <v>0</v>
      </c>
      <c r="G513" s="95">
        <f t="shared" si="1304"/>
        <v>10393</v>
      </c>
      <c r="H513" s="95">
        <f t="shared" si="1304"/>
        <v>0</v>
      </c>
      <c r="I513" s="95">
        <f t="shared" si="1304"/>
        <v>0</v>
      </c>
      <c r="J513" s="95">
        <f t="shared" si="1304"/>
        <v>0</v>
      </c>
      <c r="K513" s="95">
        <f t="shared" si="1304"/>
        <v>0</v>
      </c>
      <c r="L513" s="95">
        <f t="shared" si="1304"/>
        <v>0</v>
      </c>
      <c r="M513" s="95">
        <f t="shared" si="1304"/>
        <v>0</v>
      </c>
    </row>
    <row r="514" spans="1:13" s="58" customFormat="1" ht="24" customHeight="1" x14ac:dyDescent="0.2">
      <c r="A514" s="79" t="s">
        <v>62</v>
      </c>
      <c r="B514" s="80" t="s">
        <v>218</v>
      </c>
      <c r="C514" s="81">
        <f t="shared" si="1093"/>
        <v>14192</v>
      </c>
      <c r="D514" s="31">
        <f t="shared" si="1114"/>
        <v>0</v>
      </c>
      <c r="E514" s="88"/>
      <c r="F514" s="88"/>
      <c r="G514" s="81">
        <v>14192</v>
      </c>
      <c r="H514" s="81"/>
      <c r="I514" s="81"/>
      <c r="J514" s="81"/>
      <c r="K514" s="80"/>
      <c r="L514" s="80"/>
      <c r="M514" s="80"/>
    </row>
    <row r="515" spans="1:13" s="7" customFormat="1" ht="15.75" customHeight="1" x14ac:dyDescent="0.2">
      <c r="A515" s="25"/>
      <c r="B515" s="25"/>
      <c r="C515" s="27">
        <f>D515+G515+H515+I515+J515+K515+L515+M515</f>
        <v>0</v>
      </c>
      <c r="D515" s="27">
        <f>SUM(E515,F515)</f>
        <v>0</v>
      </c>
      <c r="E515" s="28"/>
      <c r="F515" s="29"/>
      <c r="G515" s="29"/>
      <c r="H515" s="27"/>
      <c r="I515" s="27"/>
      <c r="J515" s="27"/>
      <c r="K515" s="27"/>
      <c r="L515" s="27"/>
      <c r="M515" s="27"/>
    </row>
    <row r="516" spans="1:13" s="7" customFormat="1" ht="15.75" customHeight="1" x14ac:dyDescent="0.2">
      <c r="A516" s="94"/>
      <c r="B516" s="94"/>
      <c r="C516" s="95">
        <f t="shared" ref="C516:M516" si="1305">SUM(C514:C515)</f>
        <v>14192</v>
      </c>
      <c r="D516" s="95">
        <f t="shared" si="1305"/>
        <v>0</v>
      </c>
      <c r="E516" s="95">
        <f t="shared" si="1305"/>
        <v>0</v>
      </c>
      <c r="F516" s="95">
        <f t="shared" si="1305"/>
        <v>0</v>
      </c>
      <c r="G516" s="95">
        <f t="shared" si="1305"/>
        <v>14192</v>
      </c>
      <c r="H516" s="95">
        <f t="shared" si="1305"/>
        <v>0</v>
      </c>
      <c r="I516" s="95">
        <f t="shared" si="1305"/>
        <v>0</v>
      </c>
      <c r="J516" s="95">
        <f t="shared" si="1305"/>
        <v>0</v>
      </c>
      <c r="K516" s="95">
        <f t="shared" si="1305"/>
        <v>0</v>
      </c>
      <c r="L516" s="95">
        <f t="shared" si="1305"/>
        <v>0</v>
      </c>
      <c r="M516" s="95">
        <f t="shared" si="1305"/>
        <v>0</v>
      </c>
    </row>
    <row r="517" spans="1:13" s="58" customFormat="1" ht="15.75" customHeight="1" x14ac:dyDescent="0.2">
      <c r="A517" s="63" t="s">
        <v>62</v>
      </c>
      <c r="B517" s="57" t="s">
        <v>248</v>
      </c>
      <c r="C517" s="56">
        <f t="shared" ref="C517" si="1306">SUM(D517,G517,H517:M517)</f>
        <v>10063</v>
      </c>
      <c r="D517" s="29">
        <f t="shared" ref="D517" si="1307">SUM(E517:F517)</f>
        <v>931</v>
      </c>
      <c r="E517" s="56">
        <v>750</v>
      </c>
      <c r="F517" s="56">
        <v>181</v>
      </c>
      <c r="G517" s="56">
        <v>3142</v>
      </c>
      <c r="H517" s="56"/>
      <c r="I517" s="56"/>
      <c r="J517" s="56">
        <v>5990</v>
      </c>
      <c r="K517" s="57"/>
      <c r="L517" s="57"/>
      <c r="M517" s="57"/>
    </row>
    <row r="518" spans="1:13" s="7" customFormat="1" ht="15.75" customHeight="1" x14ac:dyDescent="0.2">
      <c r="A518" s="25"/>
      <c r="B518" s="25"/>
      <c r="C518" s="27">
        <f>D518+G518+H518+I518+J518+K518+L518+M518</f>
        <v>0</v>
      </c>
      <c r="D518" s="27">
        <f>SUM(E518,F518)</f>
        <v>0</v>
      </c>
      <c r="E518" s="28"/>
      <c r="F518" s="29"/>
      <c r="G518" s="29"/>
      <c r="H518" s="27"/>
      <c r="I518" s="27"/>
      <c r="J518" s="27"/>
      <c r="K518" s="27"/>
      <c r="L518" s="27"/>
      <c r="M518" s="27"/>
    </row>
    <row r="519" spans="1:13" s="7" customFormat="1" ht="15.75" customHeight="1" x14ac:dyDescent="0.2">
      <c r="A519" s="94"/>
      <c r="B519" s="94"/>
      <c r="C519" s="95">
        <f t="shared" ref="C519:M519" si="1308">SUM(C517:C518)</f>
        <v>10063</v>
      </c>
      <c r="D519" s="95">
        <f t="shared" si="1308"/>
        <v>931</v>
      </c>
      <c r="E519" s="95">
        <f t="shared" si="1308"/>
        <v>750</v>
      </c>
      <c r="F519" s="95">
        <f t="shared" si="1308"/>
        <v>181</v>
      </c>
      <c r="G519" s="95">
        <f t="shared" si="1308"/>
        <v>3142</v>
      </c>
      <c r="H519" s="95">
        <f t="shared" si="1308"/>
        <v>0</v>
      </c>
      <c r="I519" s="95">
        <f t="shared" si="1308"/>
        <v>0</v>
      </c>
      <c r="J519" s="95">
        <f t="shared" si="1308"/>
        <v>5990</v>
      </c>
      <c r="K519" s="95">
        <f t="shared" si="1308"/>
        <v>0</v>
      </c>
      <c r="L519" s="95">
        <f t="shared" si="1308"/>
        <v>0</v>
      </c>
      <c r="M519" s="95">
        <f t="shared" si="1308"/>
        <v>0</v>
      </c>
    </row>
    <row r="520" spans="1:13" s="58" customFormat="1" ht="15.75" customHeight="1" x14ac:dyDescent="0.2">
      <c r="A520" s="63" t="s">
        <v>79</v>
      </c>
      <c r="B520" s="57" t="s">
        <v>214</v>
      </c>
      <c r="C520" s="56">
        <f t="shared" ref="C520" si="1309">SUM(D520,G520,H520:M520)</f>
        <v>62100</v>
      </c>
      <c r="D520" s="29">
        <f t="shared" ref="D520" si="1310">SUM(E520:F520)</f>
        <v>0</v>
      </c>
      <c r="E520" s="56"/>
      <c r="F520" s="56"/>
      <c r="G520" s="56">
        <v>62100</v>
      </c>
      <c r="H520" s="56"/>
      <c r="I520" s="56"/>
      <c r="J520" s="56"/>
      <c r="K520" s="57"/>
      <c r="L520" s="57"/>
      <c r="M520" s="57"/>
    </row>
    <row r="521" spans="1:13" s="7" customFormat="1" ht="15.75" customHeight="1" x14ac:dyDescent="0.2">
      <c r="A521" s="25"/>
      <c r="B521" s="25"/>
      <c r="C521" s="27">
        <f>D521+G521+H521+I521+J521+K521+L521+M521</f>
        <v>2305</v>
      </c>
      <c r="D521" s="27">
        <f>SUM(E521,F521)</f>
        <v>0</v>
      </c>
      <c r="E521" s="28"/>
      <c r="F521" s="29"/>
      <c r="G521" s="29">
        <v>-9472</v>
      </c>
      <c r="H521" s="27"/>
      <c r="I521" s="27"/>
      <c r="J521" s="27">
        <v>11777</v>
      </c>
      <c r="K521" s="27"/>
      <c r="L521" s="27"/>
      <c r="M521" s="27"/>
    </row>
    <row r="522" spans="1:13" s="7" customFormat="1" ht="15.75" customHeight="1" x14ac:dyDescent="0.2">
      <c r="A522" s="94"/>
      <c r="B522" s="94"/>
      <c r="C522" s="95">
        <f t="shared" ref="C522:M522" si="1311">SUM(C520:C521)</f>
        <v>64405</v>
      </c>
      <c r="D522" s="95">
        <f t="shared" si="1311"/>
        <v>0</v>
      </c>
      <c r="E522" s="95">
        <f t="shared" si="1311"/>
        <v>0</v>
      </c>
      <c r="F522" s="95">
        <f t="shared" si="1311"/>
        <v>0</v>
      </c>
      <c r="G522" s="95">
        <f t="shared" si="1311"/>
        <v>52628</v>
      </c>
      <c r="H522" s="95">
        <f t="shared" si="1311"/>
        <v>0</v>
      </c>
      <c r="I522" s="95">
        <f t="shared" si="1311"/>
        <v>0</v>
      </c>
      <c r="J522" s="95">
        <f t="shared" si="1311"/>
        <v>11777</v>
      </c>
      <c r="K522" s="95">
        <f t="shared" si="1311"/>
        <v>0</v>
      </c>
      <c r="L522" s="95">
        <f t="shared" si="1311"/>
        <v>0</v>
      </c>
      <c r="M522" s="95">
        <f t="shared" si="1311"/>
        <v>0</v>
      </c>
    </row>
    <row r="523" spans="1:13" s="58" customFormat="1" ht="24.75" customHeight="1" x14ac:dyDescent="0.2">
      <c r="A523" s="63" t="s">
        <v>79</v>
      </c>
      <c r="B523" s="57" t="s">
        <v>245</v>
      </c>
      <c r="C523" s="56">
        <f t="shared" ref="C523" si="1312">SUM(D523,G523,H523:M523)</f>
        <v>6983</v>
      </c>
      <c r="D523" s="29">
        <f t="shared" ref="D523" si="1313">SUM(E523:F523)</f>
        <v>0</v>
      </c>
      <c r="E523" s="56"/>
      <c r="F523" s="56"/>
      <c r="G523" s="56">
        <v>6983</v>
      </c>
      <c r="H523" s="56"/>
      <c r="I523" s="56"/>
      <c r="J523" s="56"/>
      <c r="K523" s="57"/>
      <c r="L523" s="57"/>
      <c r="M523" s="57"/>
    </row>
    <row r="524" spans="1:13" s="7" customFormat="1" ht="15.75" customHeight="1" x14ac:dyDescent="0.2">
      <c r="A524" s="25"/>
      <c r="B524" s="25"/>
      <c r="C524" s="27">
        <f>D524+G524+H524+I524+J524+K524+L524+M524</f>
        <v>0</v>
      </c>
      <c r="D524" s="27">
        <f>SUM(E524,F524)</f>
        <v>0</v>
      </c>
      <c r="E524" s="28"/>
      <c r="F524" s="29"/>
      <c r="G524" s="29"/>
      <c r="H524" s="27"/>
      <c r="I524" s="27"/>
      <c r="J524" s="27"/>
      <c r="K524" s="27"/>
      <c r="L524" s="27"/>
      <c r="M524" s="27"/>
    </row>
    <row r="525" spans="1:13" s="7" customFormat="1" ht="15.75" customHeight="1" x14ac:dyDescent="0.2">
      <c r="A525" s="94"/>
      <c r="B525" s="94"/>
      <c r="C525" s="95">
        <f t="shared" ref="C525:M525" si="1314">SUM(C523:C524)</f>
        <v>6983</v>
      </c>
      <c r="D525" s="95">
        <f t="shared" si="1314"/>
        <v>0</v>
      </c>
      <c r="E525" s="95">
        <f t="shared" si="1314"/>
        <v>0</v>
      </c>
      <c r="F525" s="95">
        <f t="shared" si="1314"/>
        <v>0</v>
      </c>
      <c r="G525" s="95">
        <f t="shared" si="1314"/>
        <v>6983</v>
      </c>
      <c r="H525" s="95">
        <f t="shared" si="1314"/>
        <v>0</v>
      </c>
      <c r="I525" s="95">
        <f t="shared" si="1314"/>
        <v>0</v>
      </c>
      <c r="J525" s="95">
        <f t="shared" si="1314"/>
        <v>0</v>
      </c>
      <c r="K525" s="95">
        <f t="shared" si="1314"/>
        <v>0</v>
      </c>
      <c r="L525" s="95">
        <f t="shared" si="1314"/>
        <v>0</v>
      </c>
      <c r="M525" s="95">
        <f t="shared" si="1314"/>
        <v>0</v>
      </c>
    </row>
    <row r="526" spans="1:13" s="58" customFormat="1" ht="26.25" customHeight="1" x14ac:dyDescent="0.2">
      <c r="A526" s="63" t="s">
        <v>79</v>
      </c>
      <c r="B526" s="57" t="s">
        <v>246</v>
      </c>
      <c r="C526" s="56">
        <f t="shared" ref="C526" si="1315">SUM(D526,G526,H526:M526)</f>
        <v>10933</v>
      </c>
      <c r="D526" s="29">
        <f t="shared" ref="D526" si="1316">SUM(E526:F526)</f>
        <v>0</v>
      </c>
      <c r="E526" s="56"/>
      <c r="F526" s="56"/>
      <c r="G526" s="56">
        <v>10933</v>
      </c>
      <c r="H526" s="56"/>
      <c r="I526" s="56"/>
      <c r="J526" s="56"/>
      <c r="K526" s="57"/>
      <c r="L526" s="57"/>
      <c r="M526" s="57"/>
    </row>
    <row r="527" spans="1:13" s="7" customFormat="1" ht="15.75" customHeight="1" x14ac:dyDescent="0.2">
      <c r="A527" s="25"/>
      <c r="B527" s="25"/>
      <c r="C527" s="27">
        <f>D527+G527+H527+I527+J527+K527+L527+M527</f>
        <v>0</v>
      </c>
      <c r="D527" s="27">
        <f>SUM(E527,F527)</f>
        <v>0</v>
      </c>
      <c r="E527" s="28"/>
      <c r="F527" s="29"/>
      <c r="G527" s="29"/>
      <c r="H527" s="27"/>
      <c r="I527" s="27"/>
      <c r="J527" s="27"/>
      <c r="K527" s="27"/>
      <c r="L527" s="27"/>
      <c r="M527" s="27"/>
    </row>
    <row r="528" spans="1:13" s="7" customFormat="1" ht="15.75" customHeight="1" x14ac:dyDescent="0.2">
      <c r="A528" s="94"/>
      <c r="B528" s="94"/>
      <c r="C528" s="95">
        <f t="shared" ref="C528:M528" si="1317">SUM(C526:C527)</f>
        <v>10933</v>
      </c>
      <c r="D528" s="95">
        <f t="shared" si="1317"/>
        <v>0</v>
      </c>
      <c r="E528" s="95">
        <f t="shared" si="1317"/>
        <v>0</v>
      </c>
      <c r="F528" s="95">
        <f t="shared" si="1317"/>
        <v>0</v>
      </c>
      <c r="G528" s="95">
        <f t="shared" si="1317"/>
        <v>10933</v>
      </c>
      <c r="H528" s="95">
        <f t="shared" si="1317"/>
        <v>0</v>
      </c>
      <c r="I528" s="95">
        <f t="shared" si="1317"/>
        <v>0</v>
      </c>
      <c r="J528" s="95">
        <f t="shared" si="1317"/>
        <v>0</v>
      </c>
      <c r="K528" s="95">
        <f t="shared" si="1317"/>
        <v>0</v>
      </c>
      <c r="L528" s="95">
        <f t="shared" si="1317"/>
        <v>0</v>
      </c>
      <c r="M528" s="95">
        <f t="shared" si="1317"/>
        <v>0</v>
      </c>
    </row>
    <row r="529" spans="1:13" s="58" customFormat="1" ht="24" customHeight="1" x14ac:dyDescent="0.2">
      <c r="A529" s="63" t="s">
        <v>79</v>
      </c>
      <c r="B529" s="57" t="s">
        <v>197</v>
      </c>
      <c r="C529" s="56">
        <f t="shared" ref="C529" si="1318">SUM(D529,G529,H529:M529)</f>
        <v>19721</v>
      </c>
      <c r="D529" s="29">
        <f t="shared" ref="D529" si="1319">SUM(E529:F529)</f>
        <v>10000</v>
      </c>
      <c r="E529" s="56">
        <v>8059</v>
      </c>
      <c r="F529" s="56">
        <v>1941</v>
      </c>
      <c r="G529" s="56">
        <v>9721</v>
      </c>
      <c r="H529" s="56"/>
      <c r="I529" s="56"/>
      <c r="J529" s="56"/>
      <c r="K529" s="57"/>
      <c r="L529" s="57"/>
      <c r="M529" s="57"/>
    </row>
    <row r="530" spans="1:13" s="7" customFormat="1" ht="15.75" customHeight="1" x14ac:dyDescent="0.2">
      <c r="A530" s="25"/>
      <c r="B530" s="25"/>
      <c r="C530" s="27">
        <f>D530+G530+H530+I530+J530+K530+L530+M530</f>
        <v>133459</v>
      </c>
      <c r="D530" s="27">
        <f>SUM(E530,F530)</f>
        <v>127411</v>
      </c>
      <c r="E530" s="28">
        <v>117144</v>
      </c>
      <c r="F530" s="29">
        <v>10267</v>
      </c>
      <c r="G530" s="29">
        <v>6048</v>
      </c>
      <c r="H530" s="27"/>
      <c r="I530" s="27"/>
      <c r="J530" s="27"/>
      <c r="K530" s="27"/>
      <c r="L530" s="27"/>
      <c r="M530" s="27"/>
    </row>
    <row r="531" spans="1:13" s="7" customFormat="1" ht="15.75" customHeight="1" x14ac:dyDescent="0.2">
      <c r="A531" s="94"/>
      <c r="B531" s="94"/>
      <c r="C531" s="95">
        <f t="shared" ref="C531:M531" si="1320">SUM(C529:C530)</f>
        <v>153180</v>
      </c>
      <c r="D531" s="95">
        <f t="shared" si="1320"/>
        <v>137411</v>
      </c>
      <c r="E531" s="95">
        <f t="shared" si="1320"/>
        <v>125203</v>
      </c>
      <c r="F531" s="95">
        <f t="shared" si="1320"/>
        <v>12208</v>
      </c>
      <c r="G531" s="95">
        <f t="shared" si="1320"/>
        <v>15769</v>
      </c>
      <c r="H531" s="95">
        <f t="shared" si="1320"/>
        <v>0</v>
      </c>
      <c r="I531" s="95">
        <f t="shared" si="1320"/>
        <v>0</v>
      </c>
      <c r="J531" s="95">
        <f t="shared" si="1320"/>
        <v>0</v>
      </c>
      <c r="K531" s="95">
        <f t="shared" si="1320"/>
        <v>0</v>
      </c>
      <c r="L531" s="95">
        <f t="shared" si="1320"/>
        <v>0</v>
      </c>
      <c r="M531" s="95">
        <f t="shared" si="1320"/>
        <v>0</v>
      </c>
    </row>
    <row r="532" spans="1:13" s="58" customFormat="1" ht="24.75" customHeight="1" x14ac:dyDescent="0.2">
      <c r="A532" s="63" t="s">
        <v>79</v>
      </c>
      <c r="B532" s="57" t="s">
        <v>198</v>
      </c>
      <c r="C532" s="56">
        <f t="shared" ref="C532" si="1321">SUM(D532,G532,H532:M532)</f>
        <v>18376</v>
      </c>
      <c r="D532" s="29">
        <f t="shared" ref="D532" si="1322">SUM(E532:F532)</f>
        <v>10000</v>
      </c>
      <c r="E532" s="56">
        <v>8059</v>
      </c>
      <c r="F532" s="56">
        <v>1941</v>
      </c>
      <c r="G532" s="56">
        <v>8376</v>
      </c>
      <c r="H532" s="56"/>
      <c r="I532" s="56"/>
      <c r="J532" s="56"/>
      <c r="K532" s="57"/>
      <c r="L532" s="57"/>
      <c r="M532" s="57"/>
    </row>
    <row r="533" spans="1:13" s="7" customFormat="1" ht="15.75" customHeight="1" x14ac:dyDescent="0.2">
      <c r="A533" s="25"/>
      <c r="B533" s="25"/>
      <c r="C533" s="27">
        <f>D533+G533+H533+I533+J533+K533+L533+M533</f>
        <v>28870</v>
      </c>
      <c r="D533" s="27">
        <f>SUM(E533,F533)</f>
        <v>21080</v>
      </c>
      <c r="E533" s="28">
        <v>16987</v>
      </c>
      <c r="F533" s="29">
        <v>4093</v>
      </c>
      <c r="G533" s="29">
        <v>4110</v>
      </c>
      <c r="H533" s="27">
        <v>3680</v>
      </c>
      <c r="I533" s="27"/>
      <c r="J533" s="27"/>
      <c r="K533" s="27"/>
      <c r="L533" s="27"/>
      <c r="M533" s="27"/>
    </row>
    <row r="534" spans="1:13" s="7" customFormat="1" ht="15.75" customHeight="1" x14ac:dyDescent="0.2">
      <c r="A534" s="94"/>
      <c r="B534" s="94"/>
      <c r="C534" s="95">
        <f t="shared" ref="C534:M534" si="1323">SUM(C532:C533)</f>
        <v>47246</v>
      </c>
      <c r="D534" s="95">
        <f t="shared" si="1323"/>
        <v>31080</v>
      </c>
      <c r="E534" s="95">
        <f t="shared" si="1323"/>
        <v>25046</v>
      </c>
      <c r="F534" s="95">
        <f t="shared" si="1323"/>
        <v>6034</v>
      </c>
      <c r="G534" s="95">
        <f t="shared" si="1323"/>
        <v>12486</v>
      </c>
      <c r="H534" s="95">
        <f t="shared" si="1323"/>
        <v>3680</v>
      </c>
      <c r="I534" s="95">
        <f t="shared" si="1323"/>
        <v>0</v>
      </c>
      <c r="J534" s="95">
        <f t="shared" si="1323"/>
        <v>0</v>
      </c>
      <c r="K534" s="95">
        <f t="shared" si="1323"/>
        <v>0</v>
      </c>
      <c r="L534" s="95">
        <f t="shared" si="1323"/>
        <v>0</v>
      </c>
      <c r="M534" s="95">
        <f t="shared" si="1323"/>
        <v>0</v>
      </c>
    </row>
    <row r="535" spans="1:13" s="58" customFormat="1" ht="21" customHeight="1" x14ac:dyDescent="0.2">
      <c r="A535" s="63" t="s">
        <v>79</v>
      </c>
      <c r="B535" s="57" t="s">
        <v>247</v>
      </c>
      <c r="C535" s="56">
        <f t="shared" ref="C535" si="1324">SUM(D535,G535,H535:M535)</f>
        <v>23324</v>
      </c>
      <c r="D535" s="29">
        <f t="shared" ref="D535" si="1325">SUM(E535:F535)</f>
        <v>2606</v>
      </c>
      <c r="E535" s="56">
        <v>2100</v>
      </c>
      <c r="F535" s="56">
        <v>506</v>
      </c>
      <c r="G535" s="56">
        <v>20718</v>
      </c>
      <c r="H535" s="56"/>
      <c r="I535" s="56"/>
      <c r="J535" s="56"/>
      <c r="K535" s="57"/>
      <c r="L535" s="57"/>
      <c r="M535" s="57"/>
    </row>
    <row r="536" spans="1:13" s="7" customFormat="1" ht="15.75" customHeight="1" x14ac:dyDescent="0.2">
      <c r="A536" s="25"/>
      <c r="B536" s="25"/>
      <c r="C536" s="27">
        <f>D536+G536+H536+I536+J536+K536+L536+M536</f>
        <v>0</v>
      </c>
      <c r="D536" s="27">
        <f>SUM(E536,F536)</f>
        <v>0</v>
      </c>
      <c r="E536" s="28"/>
      <c r="F536" s="29"/>
      <c r="G536" s="29"/>
      <c r="H536" s="27"/>
      <c r="I536" s="27"/>
      <c r="J536" s="27"/>
      <c r="K536" s="27"/>
      <c r="L536" s="27"/>
      <c r="M536" s="27"/>
    </row>
    <row r="537" spans="1:13" s="7" customFormat="1" ht="15.75" customHeight="1" x14ac:dyDescent="0.2">
      <c r="A537" s="94"/>
      <c r="B537" s="94"/>
      <c r="C537" s="95">
        <f t="shared" ref="C537:M537" si="1326">SUM(C535:C536)</f>
        <v>23324</v>
      </c>
      <c r="D537" s="95">
        <f t="shared" si="1326"/>
        <v>2606</v>
      </c>
      <c r="E537" s="95">
        <f t="shared" si="1326"/>
        <v>2100</v>
      </c>
      <c r="F537" s="95">
        <f t="shared" si="1326"/>
        <v>506</v>
      </c>
      <c r="G537" s="95">
        <f t="shared" si="1326"/>
        <v>20718</v>
      </c>
      <c r="H537" s="95">
        <f t="shared" si="1326"/>
        <v>0</v>
      </c>
      <c r="I537" s="95">
        <f t="shared" si="1326"/>
        <v>0</v>
      </c>
      <c r="J537" s="95">
        <f t="shared" si="1326"/>
        <v>0</v>
      </c>
      <c r="K537" s="95">
        <f t="shared" si="1326"/>
        <v>0</v>
      </c>
      <c r="L537" s="95">
        <f t="shared" si="1326"/>
        <v>0</v>
      </c>
      <c r="M537" s="95">
        <f t="shared" si="1326"/>
        <v>0</v>
      </c>
    </row>
    <row r="538" spans="1:13" s="12" customFormat="1" ht="15.75" customHeight="1" x14ac:dyDescent="0.2">
      <c r="A538" s="84" t="s">
        <v>131</v>
      </c>
      <c r="B538" s="35" t="s">
        <v>82</v>
      </c>
      <c r="C538" s="23">
        <f>SUM(C541,C544,C547,C550,C553,C556,C559,C562,C565,C568,C571,C574,C577,C580,C583,C589,C592,C595)</f>
        <v>3300459</v>
      </c>
      <c r="D538" s="23">
        <f t="shared" ref="D538:I538" si="1327">SUM(D541,D544,D547,D550,D553,D556,D559,D562,D565,D568,D571,D574,D577,D580,D589,D592,D595)</f>
        <v>1312514</v>
      </c>
      <c r="E538" s="23">
        <f t="shared" si="1327"/>
        <v>1047965</v>
      </c>
      <c r="F538" s="23">
        <f t="shared" si="1327"/>
        <v>264549</v>
      </c>
      <c r="G538" s="23">
        <f t="shared" si="1327"/>
        <v>984948</v>
      </c>
      <c r="H538" s="23">
        <f t="shared" si="1327"/>
        <v>15000</v>
      </c>
      <c r="I538" s="23">
        <f t="shared" si="1327"/>
        <v>0</v>
      </c>
      <c r="J538" s="23">
        <f>SUM(J541,J544,J547,J550,J553,J556,J559,J562,J565,J568,J571,J574,J577,J583,J580,J589,J592,J595)</f>
        <v>86281</v>
      </c>
      <c r="K538" s="23">
        <f t="shared" ref="K538:M538" si="1328">SUM(K541,K544,K547,K550,K553,K556,K559,K562,K565,K568,K571,K574,K577,K583,K580,K589,K592,K595)</f>
        <v>483382</v>
      </c>
      <c r="L538" s="23">
        <f t="shared" si="1328"/>
        <v>418334</v>
      </c>
      <c r="M538" s="23">
        <f t="shared" si="1328"/>
        <v>0</v>
      </c>
    </row>
    <row r="539" spans="1:13" s="7" customFormat="1" ht="15.75" customHeight="1" x14ac:dyDescent="0.2">
      <c r="A539" s="25"/>
      <c r="B539" s="25"/>
      <c r="C539" s="27">
        <f>D539+G539+H539+I539+J539+K539+L539+M539</f>
        <v>-45189</v>
      </c>
      <c r="D539" s="27">
        <f>SUM(E539,F539)</f>
        <v>6827</v>
      </c>
      <c r="E539" s="28">
        <f>SUM(E542,E545,E548,E551,E554,E557,E560,E563,E566,E569,E572,E575,E578,E581,E590,E593,E596,E584,E587)</f>
        <v>5623</v>
      </c>
      <c r="F539" s="28">
        <f>SUM(F542,F545,F548,F551,F554,F557,F560,F563,F566,F569,F572,F575,F578,F581,F590,F593,F596,F584,F587)</f>
        <v>1204</v>
      </c>
      <c r="G539" s="28">
        <f>SUM(G542,G545,G548,G551,G554,G557,G560,G563,G566,G569,G572,G575,G578,G581,G590,G593,G596,G584,G587)</f>
        <v>-51917</v>
      </c>
      <c r="H539" s="28">
        <f t="shared" ref="H539:M539" si="1329">SUM(H542,H545,H548,H551,H554,H557,H560,H563,H566,H569,H572,H575,H578,H581,H590,H593,H596,H584,H587)</f>
        <v>0</v>
      </c>
      <c r="I539" s="28">
        <f t="shared" si="1329"/>
        <v>0</v>
      </c>
      <c r="J539" s="28">
        <f t="shared" si="1329"/>
        <v>4401</v>
      </c>
      <c r="K539" s="28">
        <f t="shared" si="1329"/>
        <v>0</v>
      </c>
      <c r="L539" s="28">
        <f t="shared" si="1329"/>
        <v>-4500</v>
      </c>
      <c r="M539" s="28">
        <f t="shared" si="1329"/>
        <v>0</v>
      </c>
    </row>
    <row r="540" spans="1:13" s="7" customFormat="1" ht="15.75" customHeight="1" x14ac:dyDescent="0.2">
      <c r="A540" s="92"/>
      <c r="B540" s="92"/>
      <c r="C540" s="95">
        <f>SUM(C538,C539)</f>
        <v>3255270</v>
      </c>
      <c r="D540" s="95">
        <f t="shared" ref="D540:M540" si="1330">SUM(D538,D539)</f>
        <v>1319341</v>
      </c>
      <c r="E540" s="95">
        <f t="shared" si="1330"/>
        <v>1053588</v>
      </c>
      <c r="F540" s="95">
        <f t="shared" si="1330"/>
        <v>265753</v>
      </c>
      <c r="G540" s="95">
        <f t="shared" si="1330"/>
        <v>933031</v>
      </c>
      <c r="H540" s="95">
        <f t="shared" si="1330"/>
        <v>15000</v>
      </c>
      <c r="I540" s="95">
        <f t="shared" si="1330"/>
        <v>0</v>
      </c>
      <c r="J540" s="95">
        <f t="shared" si="1330"/>
        <v>90682</v>
      </c>
      <c r="K540" s="95">
        <f t="shared" si="1330"/>
        <v>483382</v>
      </c>
      <c r="L540" s="95">
        <f t="shared" si="1330"/>
        <v>413834</v>
      </c>
      <c r="M540" s="95">
        <f t="shared" si="1330"/>
        <v>0</v>
      </c>
    </row>
    <row r="541" spans="1:13" s="7" customFormat="1" ht="15.75" customHeight="1" x14ac:dyDescent="0.2">
      <c r="A541" s="26" t="s">
        <v>83</v>
      </c>
      <c r="B541" s="26" t="s">
        <v>84</v>
      </c>
      <c r="C541" s="29">
        <f t="shared" ref="C541:C565" si="1331">SUM(D541,G541,H541:M541)</f>
        <v>359032</v>
      </c>
      <c r="D541" s="29">
        <f t="shared" ref="D541:D565" si="1332">SUM(E541:F541)</f>
        <v>217762</v>
      </c>
      <c r="E541" s="29">
        <v>174303</v>
      </c>
      <c r="F541" s="29">
        <v>43459</v>
      </c>
      <c r="G541" s="27">
        <v>132888</v>
      </c>
      <c r="H541" s="27"/>
      <c r="I541" s="27"/>
      <c r="J541" s="27">
        <v>7000</v>
      </c>
      <c r="K541" s="27">
        <v>1382</v>
      </c>
      <c r="L541" s="27"/>
      <c r="M541" s="27"/>
    </row>
    <row r="542" spans="1:13" s="7" customFormat="1" ht="15.75" customHeight="1" x14ac:dyDescent="0.2">
      <c r="A542" s="25"/>
      <c r="B542" s="25"/>
      <c r="C542" s="27">
        <f>D542+G542+H542+I542+J542+K542+L542+M542</f>
        <v>-26782</v>
      </c>
      <c r="D542" s="27">
        <f>SUM(E542,F542)</f>
        <v>0</v>
      </c>
      <c r="E542" s="28"/>
      <c r="F542" s="29"/>
      <c r="G542" s="29">
        <v>-26782</v>
      </c>
      <c r="H542" s="27"/>
      <c r="I542" s="27"/>
      <c r="J542" s="27"/>
      <c r="K542" s="27"/>
      <c r="L542" s="27"/>
      <c r="M542" s="27"/>
    </row>
    <row r="543" spans="1:13" s="7" customFormat="1" ht="15.75" customHeight="1" x14ac:dyDescent="0.2">
      <c r="A543" s="94"/>
      <c r="B543" s="94"/>
      <c r="C543" s="95">
        <f t="shared" ref="C543:M543" si="1333">SUM(C541:C542)</f>
        <v>332250</v>
      </c>
      <c r="D543" s="95">
        <f t="shared" si="1333"/>
        <v>217762</v>
      </c>
      <c r="E543" s="95">
        <f t="shared" si="1333"/>
        <v>174303</v>
      </c>
      <c r="F543" s="95">
        <f t="shared" si="1333"/>
        <v>43459</v>
      </c>
      <c r="G543" s="95">
        <f t="shared" si="1333"/>
        <v>106106</v>
      </c>
      <c r="H543" s="95">
        <f t="shared" si="1333"/>
        <v>0</v>
      </c>
      <c r="I543" s="95">
        <f t="shared" si="1333"/>
        <v>0</v>
      </c>
      <c r="J543" s="95">
        <f t="shared" si="1333"/>
        <v>7000</v>
      </c>
      <c r="K543" s="95">
        <f t="shared" si="1333"/>
        <v>1382</v>
      </c>
      <c r="L543" s="95">
        <f t="shared" si="1333"/>
        <v>0</v>
      </c>
      <c r="M543" s="95">
        <f t="shared" si="1333"/>
        <v>0</v>
      </c>
    </row>
    <row r="544" spans="1:13" s="7" customFormat="1" ht="15.75" customHeight="1" x14ac:dyDescent="0.2">
      <c r="A544" s="26" t="s">
        <v>93</v>
      </c>
      <c r="B544" s="26" t="s">
        <v>85</v>
      </c>
      <c r="C544" s="27">
        <f t="shared" si="1331"/>
        <v>163059</v>
      </c>
      <c r="D544" s="29">
        <f t="shared" si="1332"/>
        <v>118451</v>
      </c>
      <c r="E544" s="29">
        <v>92393</v>
      </c>
      <c r="F544" s="29">
        <v>26058</v>
      </c>
      <c r="G544" s="27">
        <v>43658</v>
      </c>
      <c r="H544" s="27"/>
      <c r="I544" s="27"/>
      <c r="J544" s="27">
        <v>950</v>
      </c>
      <c r="K544" s="27"/>
      <c r="L544" s="27"/>
      <c r="M544" s="27"/>
    </row>
    <row r="545" spans="1:13" s="7" customFormat="1" ht="15.75" customHeight="1" x14ac:dyDescent="0.2">
      <c r="A545" s="25"/>
      <c r="B545" s="25"/>
      <c r="C545" s="27">
        <f>D545+G545+H545+I545+J545+K545+L545+M545</f>
        <v>0</v>
      </c>
      <c r="D545" s="27">
        <f>SUM(E545,F545)</f>
        <v>0</v>
      </c>
      <c r="E545" s="28"/>
      <c r="F545" s="29"/>
      <c r="G545" s="29"/>
      <c r="H545" s="27"/>
      <c r="I545" s="27"/>
      <c r="J545" s="27"/>
      <c r="K545" s="27"/>
      <c r="L545" s="27"/>
      <c r="M545" s="27"/>
    </row>
    <row r="546" spans="1:13" s="7" customFormat="1" ht="15.75" customHeight="1" x14ac:dyDescent="0.2">
      <c r="A546" s="94"/>
      <c r="B546" s="94"/>
      <c r="C546" s="95">
        <f t="shared" ref="C546:M546" si="1334">SUM(C544:C545)</f>
        <v>163059</v>
      </c>
      <c r="D546" s="95">
        <f t="shared" si="1334"/>
        <v>118451</v>
      </c>
      <c r="E546" s="95">
        <f t="shared" si="1334"/>
        <v>92393</v>
      </c>
      <c r="F546" s="95">
        <f t="shared" si="1334"/>
        <v>26058</v>
      </c>
      <c r="G546" s="95">
        <f t="shared" si="1334"/>
        <v>43658</v>
      </c>
      <c r="H546" s="95">
        <f t="shared" si="1334"/>
        <v>0</v>
      </c>
      <c r="I546" s="95">
        <f t="shared" si="1334"/>
        <v>0</v>
      </c>
      <c r="J546" s="95">
        <f t="shared" si="1334"/>
        <v>950</v>
      </c>
      <c r="K546" s="95">
        <f t="shared" si="1334"/>
        <v>0</v>
      </c>
      <c r="L546" s="95">
        <f t="shared" si="1334"/>
        <v>0</v>
      </c>
      <c r="M546" s="95">
        <f t="shared" si="1334"/>
        <v>0</v>
      </c>
    </row>
    <row r="547" spans="1:13" s="7" customFormat="1" ht="15.75" customHeight="1" x14ac:dyDescent="0.2">
      <c r="A547" s="26" t="s">
        <v>93</v>
      </c>
      <c r="B547" s="26" t="s">
        <v>135</v>
      </c>
      <c r="C547" s="27">
        <f t="shared" si="1331"/>
        <v>575212</v>
      </c>
      <c r="D547" s="29">
        <f t="shared" si="1332"/>
        <v>470801</v>
      </c>
      <c r="E547" s="29">
        <v>379403</v>
      </c>
      <c r="F547" s="29">
        <v>91398</v>
      </c>
      <c r="G547" s="27">
        <v>90580</v>
      </c>
      <c r="H547" s="27"/>
      <c r="I547" s="27"/>
      <c r="J547" s="27">
        <v>13831</v>
      </c>
      <c r="K547" s="27"/>
      <c r="L547" s="27"/>
      <c r="M547" s="27"/>
    </row>
    <row r="548" spans="1:13" s="7" customFormat="1" ht="15.75" customHeight="1" x14ac:dyDescent="0.2">
      <c r="A548" s="25"/>
      <c r="B548" s="25"/>
      <c r="C548" s="27">
        <f>D548+G548+H548+I548+J548+K548+L548+M548</f>
        <v>4555</v>
      </c>
      <c r="D548" s="27">
        <f>SUM(E548,F548)</f>
        <v>10555</v>
      </c>
      <c r="E548" s="28">
        <v>10555</v>
      </c>
      <c r="F548" s="29"/>
      <c r="G548" s="29">
        <v>-6000</v>
      </c>
      <c r="H548" s="27"/>
      <c r="I548" s="27"/>
      <c r="J548" s="27"/>
      <c r="K548" s="27"/>
      <c r="L548" s="27"/>
      <c r="M548" s="27"/>
    </row>
    <row r="549" spans="1:13" s="7" customFormat="1" ht="15.75" customHeight="1" x14ac:dyDescent="0.2">
      <c r="A549" s="94"/>
      <c r="B549" s="94"/>
      <c r="C549" s="95">
        <f t="shared" ref="C549:M549" si="1335">SUM(C547:C548)</f>
        <v>579767</v>
      </c>
      <c r="D549" s="95">
        <f t="shared" si="1335"/>
        <v>481356</v>
      </c>
      <c r="E549" s="95">
        <f t="shared" si="1335"/>
        <v>389958</v>
      </c>
      <c r="F549" s="95">
        <f t="shared" si="1335"/>
        <v>91398</v>
      </c>
      <c r="G549" s="95">
        <f t="shared" si="1335"/>
        <v>84580</v>
      </c>
      <c r="H549" s="95">
        <f t="shared" si="1335"/>
        <v>0</v>
      </c>
      <c r="I549" s="95">
        <f t="shared" si="1335"/>
        <v>0</v>
      </c>
      <c r="J549" s="95">
        <f t="shared" si="1335"/>
        <v>13831</v>
      </c>
      <c r="K549" s="95">
        <f t="shared" si="1335"/>
        <v>0</v>
      </c>
      <c r="L549" s="95">
        <f t="shared" si="1335"/>
        <v>0</v>
      </c>
      <c r="M549" s="95">
        <f t="shared" si="1335"/>
        <v>0</v>
      </c>
    </row>
    <row r="550" spans="1:13" s="7" customFormat="1" ht="15.75" customHeight="1" x14ac:dyDescent="0.2">
      <c r="A550" s="26" t="s">
        <v>128</v>
      </c>
      <c r="B550" s="26" t="s">
        <v>170</v>
      </c>
      <c r="C550" s="27">
        <f t="shared" si="1331"/>
        <v>10792</v>
      </c>
      <c r="D550" s="29">
        <f t="shared" si="1332"/>
        <v>0</v>
      </c>
      <c r="E550" s="29"/>
      <c r="F550" s="29"/>
      <c r="G550" s="29">
        <v>10792</v>
      </c>
      <c r="H550" s="27"/>
      <c r="I550" s="27"/>
      <c r="J550" s="27"/>
      <c r="K550" s="27"/>
      <c r="L550" s="27"/>
      <c r="M550" s="27"/>
    </row>
    <row r="551" spans="1:13" s="7" customFormat="1" ht="15.75" customHeight="1" x14ac:dyDescent="0.2">
      <c r="A551" s="25"/>
      <c r="B551" s="25"/>
      <c r="C551" s="27">
        <f>D551+G551+H551+I551+J551+K551+L551+M551</f>
        <v>0</v>
      </c>
      <c r="D551" s="27">
        <f>SUM(E551,F551)</f>
        <v>0</v>
      </c>
      <c r="E551" s="28"/>
      <c r="F551" s="29"/>
      <c r="G551" s="29"/>
      <c r="H551" s="27"/>
      <c r="I551" s="27"/>
      <c r="J551" s="27"/>
      <c r="K551" s="27"/>
      <c r="L551" s="27"/>
      <c r="M551" s="27"/>
    </row>
    <row r="552" spans="1:13" s="7" customFormat="1" ht="15.75" customHeight="1" x14ac:dyDescent="0.2">
      <c r="A552" s="94"/>
      <c r="B552" s="94"/>
      <c r="C552" s="95">
        <f t="shared" ref="C552:M552" si="1336">SUM(C550:C551)</f>
        <v>10792</v>
      </c>
      <c r="D552" s="95">
        <f t="shared" si="1336"/>
        <v>0</v>
      </c>
      <c r="E552" s="95">
        <f t="shared" si="1336"/>
        <v>0</v>
      </c>
      <c r="F552" s="95">
        <f t="shared" si="1336"/>
        <v>0</v>
      </c>
      <c r="G552" s="95">
        <f t="shared" si="1336"/>
        <v>10792</v>
      </c>
      <c r="H552" s="95">
        <f t="shared" si="1336"/>
        <v>0</v>
      </c>
      <c r="I552" s="95">
        <f t="shared" si="1336"/>
        <v>0</v>
      </c>
      <c r="J552" s="95">
        <f t="shared" si="1336"/>
        <v>0</v>
      </c>
      <c r="K552" s="95">
        <f t="shared" si="1336"/>
        <v>0</v>
      </c>
      <c r="L552" s="95">
        <f t="shared" si="1336"/>
        <v>0</v>
      </c>
      <c r="M552" s="95">
        <f t="shared" si="1336"/>
        <v>0</v>
      </c>
    </row>
    <row r="553" spans="1:13" s="7" customFormat="1" ht="15.75" customHeight="1" x14ac:dyDescent="0.2">
      <c r="A553" s="26" t="s">
        <v>93</v>
      </c>
      <c r="B553" s="26" t="s">
        <v>86</v>
      </c>
      <c r="C553" s="27">
        <f t="shared" si="1331"/>
        <v>108861</v>
      </c>
      <c r="D553" s="29">
        <f t="shared" si="1332"/>
        <v>100875</v>
      </c>
      <c r="E553" s="29">
        <v>81059</v>
      </c>
      <c r="F553" s="29">
        <v>19816</v>
      </c>
      <c r="G553" s="27">
        <v>7486</v>
      </c>
      <c r="H553" s="27"/>
      <c r="I553" s="27"/>
      <c r="J553" s="27">
        <v>500</v>
      </c>
      <c r="K553" s="27"/>
      <c r="L553" s="27"/>
      <c r="M553" s="27"/>
    </row>
    <row r="554" spans="1:13" s="7" customFormat="1" ht="15.75" customHeight="1" x14ac:dyDescent="0.2">
      <c r="A554" s="25"/>
      <c r="B554" s="25"/>
      <c r="C554" s="27">
        <f>D554+G554+H554+I554+J554+K554+L554+M554</f>
        <v>0</v>
      </c>
      <c r="D554" s="27">
        <f>SUM(E554,F554)</f>
        <v>-500</v>
      </c>
      <c r="E554" s="28">
        <v>-900</v>
      </c>
      <c r="F554" s="29">
        <v>400</v>
      </c>
      <c r="G554" s="29">
        <v>500</v>
      </c>
      <c r="H554" s="27"/>
      <c r="I554" s="27"/>
      <c r="J554" s="27"/>
      <c r="K554" s="27"/>
      <c r="L554" s="27"/>
      <c r="M554" s="27"/>
    </row>
    <row r="555" spans="1:13" s="7" customFormat="1" ht="15.75" customHeight="1" x14ac:dyDescent="0.2">
      <c r="A555" s="94"/>
      <c r="B555" s="94"/>
      <c r="C555" s="95">
        <f t="shared" ref="C555:M555" si="1337">SUM(C553:C554)</f>
        <v>108861</v>
      </c>
      <c r="D555" s="95">
        <f t="shared" si="1337"/>
        <v>100375</v>
      </c>
      <c r="E555" s="95">
        <f t="shared" si="1337"/>
        <v>80159</v>
      </c>
      <c r="F555" s="95">
        <f t="shared" si="1337"/>
        <v>20216</v>
      </c>
      <c r="G555" s="95">
        <f t="shared" si="1337"/>
        <v>7986</v>
      </c>
      <c r="H555" s="95">
        <f t="shared" si="1337"/>
        <v>0</v>
      </c>
      <c r="I555" s="95">
        <f t="shared" si="1337"/>
        <v>0</v>
      </c>
      <c r="J555" s="95">
        <f t="shared" si="1337"/>
        <v>500</v>
      </c>
      <c r="K555" s="95">
        <f t="shared" si="1337"/>
        <v>0</v>
      </c>
      <c r="L555" s="95">
        <f t="shared" si="1337"/>
        <v>0</v>
      </c>
      <c r="M555" s="95">
        <f t="shared" si="1337"/>
        <v>0</v>
      </c>
    </row>
    <row r="556" spans="1:13" s="7" customFormat="1" ht="15.75" customHeight="1" x14ac:dyDescent="0.2">
      <c r="A556" s="26" t="s">
        <v>128</v>
      </c>
      <c r="B556" s="26" t="s">
        <v>153</v>
      </c>
      <c r="C556" s="27">
        <f t="shared" si="1331"/>
        <v>218147</v>
      </c>
      <c r="D556" s="29">
        <f t="shared" si="1332"/>
        <v>183492</v>
      </c>
      <c r="E556" s="29">
        <v>145365</v>
      </c>
      <c r="F556" s="29">
        <v>38127</v>
      </c>
      <c r="G556" s="27">
        <v>30655</v>
      </c>
      <c r="H556" s="27"/>
      <c r="I556" s="27"/>
      <c r="J556" s="27">
        <v>4000</v>
      </c>
      <c r="K556" s="27"/>
      <c r="L556" s="27"/>
      <c r="M556" s="27"/>
    </row>
    <row r="557" spans="1:13" s="7" customFormat="1" ht="15.75" customHeight="1" x14ac:dyDescent="0.2">
      <c r="A557" s="25"/>
      <c r="B557" s="25"/>
      <c r="C557" s="27">
        <f>D557+G557+H557+I557+J557+K557+L557+M557</f>
        <v>-9000</v>
      </c>
      <c r="D557" s="27">
        <f>SUM(E557,F557)</f>
        <v>-5298</v>
      </c>
      <c r="E557" s="28">
        <v>-5298</v>
      </c>
      <c r="F557" s="29"/>
      <c r="G557" s="29">
        <v>-3702</v>
      </c>
      <c r="H557" s="27"/>
      <c r="I557" s="27"/>
      <c r="J557" s="27"/>
      <c r="K557" s="27"/>
      <c r="L557" s="27"/>
      <c r="M557" s="27"/>
    </row>
    <row r="558" spans="1:13" s="7" customFormat="1" ht="15.75" customHeight="1" x14ac:dyDescent="0.2">
      <c r="A558" s="94"/>
      <c r="B558" s="94"/>
      <c r="C558" s="95">
        <f t="shared" ref="C558:M558" si="1338">SUM(C556:C557)</f>
        <v>209147</v>
      </c>
      <c r="D558" s="95">
        <f t="shared" si="1338"/>
        <v>178194</v>
      </c>
      <c r="E558" s="95">
        <f t="shared" si="1338"/>
        <v>140067</v>
      </c>
      <c r="F558" s="95">
        <f t="shared" si="1338"/>
        <v>38127</v>
      </c>
      <c r="G558" s="95">
        <f t="shared" si="1338"/>
        <v>26953</v>
      </c>
      <c r="H558" s="95">
        <f t="shared" si="1338"/>
        <v>0</v>
      </c>
      <c r="I558" s="95">
        <f t="shared" si="1338"/>
        <v>0</v>
      </c>
      <c r="J558" s="95">
        <f t="shared" si="1338"/>
        <v>4000</v>
      </c>
      <c r="K558" s="95">
        <f t="shared" si="1338"/>
        <v>0</v>
      </c>
      <c r="L558" s="95">
        <f t="shared" si="1338"/>
        <v>0</v>
      </c>
      <c r="M558" s="95">
        <f t="shared" si="1338"/>
        <v>0</v>
      </c>
    </row>
    <row r="559" spans="1:13" s="7" customFormat="1" ht="15.75" customHeight="1" x14ac:dyDescent="0.2">
      <c r="A559" s="26" t="s">
        <v>128</v>
      </c>
      <c r="B559" s="64" t="s">
        <v>179</v>
      </c>
      <c r="C559" s="27">
        <f t="shared" si="1331"/>
        <v>184000</v>
      </c>
      <c r="D559" s="29">
        <f t="shared" si="1332"/>
        <v>99272</v>
      </c>
      <c r="E559" s="29">
        <v>80000</v>
      </c>
      <c r="F559" s="29">
        <v>19272</v>
      </c>
      <c r="G559" s="27">
        <v>84728</v>
      </c>
      <c r="H559" s="27"/>
      <c r="I559" s="27"/>
      <c r="J559" s="27"/>
      <c r="K559" s="27"/>
      <c r="L559" s="27"/>
      <c r="M559" s="27"/>
    </row>
    <row r="560" spans="1:13" s="7" customFormat="1" ht="15.75" customHeight="1" x14ac:dyDescent="0.2">
      <c r="A560" s="25"/>
      <c r="B560" s="25"/>
      <c r="C560" s="27">
        <f>D560+G560+H560+I560+J560+K560+L560+M560</f>
        <v>0</v>
      </c>
      <c r="D560" s="27">
        <f>SUM(E560,F560)</f>
        <v>0</v>
      </c>
      <c r="E560" s="28"/>
      <c r="F560" s="29"/>
      <c r="G560" s="29"/>
      <c r="H560" s="27"/>
      <c r="I560" s="27"/>
      <c r="J560" s="27"/>
      <c r="K560" s="27"/>
      <c r="L560" s="27"/>
      <c r="M560" s="27"/>
    </row>
    <row r="561" spans="1:13" s="7" customFormat="1" ht="15.75" customHeight="1" x14ac:dyDescent="0.2">
      <c r="A561" s="94"/>
      <c r="B561" s="94"/>
      <c r="C561" s="95">
        <f t="shared" ref="C561:M561" si="1339">SUM(C559:C560)</f>
        <v>184000</v>
      </c>
      <c r="D561" s="95">
        <f t="shared" si="1339"/>
        <v>99272</v>
      </c>
      <c r="E561" s="95">
        <f t="shared" si="1339"/>
        <v>80000</v>
      </c>
      <c r="F561" s="95">
        <f t="shared" si="1339"/>
        <v>19272</v>
      </c>
      <c r="G561" s="95">
        <f t="shared" si="1339"/>
        <v>84728</v>
      </c>
      <c r="H561" s="95">
        <f t="shared" si="1339"/>
        <v>0</v>
      </c>
      <c r="I561" s="95">
        <f t="shared" si="1339"/>
        <v>0</v>
      </c>
      <c r="J561" s="95">
        <f t="shared" si="1339"/>
        <v>0</v>
      </c>
      <c r="K561" s="95">
        <f t="shared" si="1339"/>
        <v>0</v>
      </c>
      <c r="L561" s="95">
        <f t="shared" si="1339"/>
        <v>0</v>
      </c>
      <c r="M561" s="95">
        <f t="shared" si="1339"/>
        <v>0</v>
      </c>
    </row>
    <row r="562" spans="1:13" s="7" customFormat="1" ht="15.75" customHeight="1" x14ac:dyDescent="0.2">
      <c r="A562" s="26" t="s">
        <v>128</v>
      </c>
      <c r="B562" s="64" t="s">
        <v>162</v>
      </c>
      <c r="C562" s="27">
        <f t="shared" si="1331"/>
        <v>220000</v>
      </c>
      <c r="D562" s="29">
        <f t="shared" si="1332"/>
        <v>109642</v>
      </c>
      <c r="E562" s="29">
        <v>85635</v>
      </c>
      <c r="F562" s="29">
        <v>24007</v>
      </c>
      <c r="G562" s="27">
        <v>110358</v>
      </c>
      <c r="H562" s="27"/>
      <c r="I562" s="27"/>
      <c r="J562" s="27"/>
      <c r="K562" s="27"/>
      <c r="L562" s="27"/>
      <c r="M562" s="27"/>
    </row>
    <row r="563" spans="1:13" s="7" customFormat="1" ht="15.75" customHeight="1" x14ac:dyDescent="0.2">
      <c r="A563" s="25"/>
      <c r="B563" s="25"/>
      <c r="C563" s="27">
        <f>D563+G563+H563+I563+J563+K563+L563+M563</f>
        <v>0</v>
      </c>
      <c r="D563" s="27">
        <f>SUM(E563,F563)</f>
        <v>500</v>
      </c>
      <c r="E563" s="28"/>
      <c r="F563" s="29">
        <v>500</v>
      </c>
      <c r="G563" s="29">
        <v>-500</v>
      </c>
      <c r="H563" s="27"/>
      <c r="I563" s="27"/>
      <c r="J563" s="27"/>
      <c r="K563" s="27"/>
      <c r="L563" s="27"/>
      <c r="M563" s="27"/>
    </row>
    <row r="564" spans="1:13" s="7" customFormat="1" ht="15.75" customHeight="1" x14ac:dyDescent="0.2">
      <c r="A564" s="94"/>
      <c r="B564" s="94"/>
      <c r="C564" s="95">
        <f t="shared" ref="C564:M564" si="1340">SUM(C562:C563)</f>
        <v>220000</v>
      </c>
      <c r="D564" s="95">
        <f t="shared" si="1340"/>
        <v>110142</v>
      </c>
      <c r="E564" s="95">
        <f t="shared" si="1340"/>
        <v>85635</v>
      </c>
      <c r="F564" s="95">
        <f t="shared" si="1340"/>
        <v>24507</v>
      </c>
      <c r="G564" s="95">
        <f t="shared" si="1340"/>
        <v>109858</v>
      </c>
      <c r="H564" s="95">
        <f t="shared" si="1340"/>
        <v>0</v>
      </c>
      <c r="I564" s="95">
        <f t="shared" si="1340"/>
        <v>0</v>
      </c>
      <c r="J564" s="95">
        <f t="shared" si="1340"/>
        <v>0</v>
      </c>
      <c r="K564" s="95">
        <f t="shared" si="1340"/>
        <v>0</v>
      </c>
      <c r="L564" s="95">
        <f t="shared" si="1340"/>
        <v>0</v>
      </c>
      <c r="M564" s="95">
        <f t="shared" si="1340"/>
        <v>0</v>
      </c>
    </row>
    <row r="565" spans="1:13" s="7" customFormat="1" ht="25.5" customHeight="1" x14ac:dyDescent="0.2">
      <c r="A565" s="26">
        <v>10.7</v>
      </c>
      <c r="B565" s="64" t="s">
        <v>185</v>
      </c>
      <c r="C565" s="27">
        <f t="shared" si="1331"/>
        <v>10586</v>
      </c>
      <c r="D565" s="29">
        <f t="shared" si="1332"/>
        <v>1498</v>
      </c>
      <c r="E565" s="29">
        <v>1207</v>
      </c>
      <c r="F565" s="29">
        <v>291</v>
      </c>
      <c r="G565" s="27">
        <v>9088</v>
      </c>
      <c r="H565" s="27"/>
      <c r="I565" s="27"/>
      <c r="J565" s="27"/>
      <c r="K565" s="27"/>
      <c r="L565" s="27"/>
      <c r="M565" s="27"/>
    </row>
    <row r="566" spans="1:13" s="7" customFormat="1" ht="15.75" customHeight="1" x14ac:dyDescent="0.2">
      <c r="A566" s="25"/>
      <c r="B566" s="25"/>
      <c r="C566" s="27">
        <f>D566+G566+H566+I566+J566+K566+L566+M566</f>
        <v>8838</v>
      </c>
      <c r="D566" s="27">
        <f>SUM(E566,F566)</f>
        <v>0</v>
      </c>
      <c r="E566" s="28"/>
      <c r="F566" s="29"/>
      <c r="G566" s="29">
        <v>8838</v>
      </c>
      <c r="H566" s="27"/>
      <c r="I566" s="27"/>
      <c r="J566" s="27"/>
      <c r="K566" s="27"/>
      <c r="L566" s="27"/>
      <c r="M566" s="27"/>
    </row>
    <row r="567" spans="1:13" s="7" customFormat="1" ht="15.75" customHeight="1" x14ac:dyDescent="0.2">
      <c r="A567" s="94"/>
      <c r="B567" s="94"/>
      <c r="C567" s="95">
        <f t="shared" ref="C567:M567" si="1341">SUM(C565:C566)</f>
        <v>19424</v>
      </c>
      <c r="D567" s="95">
        <f t="shared" si="1341"/>
        <v>1498</v>
      </c>
      <c r="E567" s="95">
        <f t="shared" si="1341"/>
        <v>1207</v>
      </c>
      <c r="F567" s="95">
        <f t="shared" si="1341"/>
        <v>291</v>
      </c>
      <c r="G567" s="95">
        <f t="shared" si="1341"/>
        <v>17926</v>
      </c>
      <c r="H567" s="95">
        <f t="shared" si="1341"/>
        <v>0</v>
      </c>
      <c r="I567" s="95">
        <f t="shared" si="1341"/>
        <v>0</v>
      </c>
      <c r="J567" s="95">
        <f t="shared" si="1341"/>
        <v>0</v>
      </c>
      <c r="K567" s="95">
        <f t="shared" si="1341"/>
        <v>0</v>
      </c>
      <c r="L567" s="95">
        <f t="shared" si="1341"/>
        <v>0</v>
      </c>
      <c r="M567" s="95">
        <f t="shared" si="1341"/>
        <v>0</v>
      </c>
    </row>
    <row r="568" spans="1:13" s="7" customFormat="1" ht="15.75" customHeight="1" x14ac:dyDescent="0.2">
      <c r="A568" s="26" t="s">
        <v>128</v>
      </c>
      <c r="B568" s="26" t="s">
        <v>194</v>
      </c>
      <c r="C568" s="27">
        <f t="shared" ref="C568:C589" si="1342">SUM(D568,G568,H568:M568)</f>
        <v>382000</v>
      </c>
      <c r="D568" s="27">
        <f t="shared" ref="D568:D589" si="1343">SUM(E568:F568)</f>
        <v>0</v>
      </c>
      <c r="E568" s="27"/>
      <c r="F568" s="27"/>
      <c r="G568" s="27"/>
      <c r="H568" s="27"/>
      <c r="I568" s="27"/>
      <c r="J568" s="27"/>
      <c r="K568" s="27">
        <v>382000</v>
      </c>
      <c r="L568" s="27"/>
      <c r="M568" s="27"/>
    </row>
    <row r="569" spans="1:13" s="7" customFormat="1" ht="15.75" customHeight="1" x14ac:dyDescent="0.2">
      <c r="A569" s="25"/>
      <c r="B569" s="25"/>
      <c r="C569" s="27">
        <f>D569+G569+H569+I569+J569+K569+L569+M569</f>
        <v>0</v>
      </c>
      <c r="D569" s="27">
        <f>SUM(E569,F569)</f>
        <v>0</v>
      </c>
      <c r="E569" s="28"/>
      <c r="F569" s="29"/>
      <c r="G569" s="29"/>
      <c r="H569" s="27"/>
      <c r="I569" s="27"/>
      <c r="J569" s="27"/>
      <c r="K569" s="27"/>
      <c r="L569" s="27"/>
      <c r="M569" s="27"/>
    </row>
    <row r="570" spans="1:13" s="7" customFormat="1" ht="15.75" customHeight="1" x14ac:dyDescent="0.2">
      <c r="A570" s="94"/>
      <c r="B570" s="94"/>
      <c r="C570" s="95">
        <f t="shared" ref="C570:M570" si="1344">SUM(C568:C569)</f>
        <v>382000</v>
      </c>
      <c r="D570" s="95">
        <f t="shared" si="1344"/>
        <v>0</v>
      </c>
      <c r="E570" s="95">
        <f t="shared" si="1344"/>
        <v>0</v>
      </c>
      <c r="F570" s="95">
        <f t="shared" si="1344"/>
        <v>0</v>
      </c>
      <c r="G570" s="95">
        <f t="shared" si="1344"/>
        <v>0</v>
      </c>
      <c r="H570" s="95">
        <f t="shared" si="1344"/>
        <v>0</v>
      </c>
      <c r="I570" s="95">
        <f t="shared" si="1344"/>
        <v>0</v>
      </c>
      <c r="J570" s="95">
        <f t="shared" si="1344"/>
        <v>0</v>
      </c>
      <c r="K570" s="95">
        <f t="shared" si="1344"/>
        <v>382000</v>
      </c>
      <c r="L570" s="95">
        <f t="shared" si="1344"/>
        <v>0</v>
      </c>
      <c r="M570" s="95">
        <f t="shared" si="1344"/>
        <v>0</v>
      </c>
    </row>
    <row r="571" spans="1:13" s="7" customFormat="1" ht="27" customHeight="1" x14ac:dyDescent="0.2">
      <c r="A571" s="26" t="s">
        <v>128</v>
      </c>
      <c r="B571" s="26" t="s">
        <v>183</v>
      </c>
      <c r="C571" s="27">
        <f t="shared" si="1342"/>
        <v>50000</v>
      </c>
      <c r="D571" s="27">
        <f t="shared" si="1343"/>
        <v>0</v>
      </c>
      <c r="E571" s="27"/>
      <c r="F571" s="27"/>
      <c r="G571" s="27"/>
      <c r="H571" s="27"/>
      <c r="I571" s="27"/>
      <c r="J571" s="27"/>
      <c r="K571" s="27">
        <v>50000</v>
      </c>
      <c r="L571" s="27"/>
      <c r="M571" s="27"/>
    </row>
    <row r="572" spans="1:13" s="7" customFormat="1" ht="15.75" customHeight="1" x14ac:dyDescent="0.2">
      <c r="A572" s="25"/>
      <c r="B572" s="25"/>
      <c r="C572" s="27">
        <f>D572+G572+H572+I572+J572+K572+L572+M572</f>
        <v>0</v>
      </c>
      <c r="D572" s="27">
        <f>SUM(E572,F572)</f>
        <v>0</v>
      </c>
      <c r="E572" s="28"/>
      <c r="F572" s="29"/>
      <c r="G572" s="29"/>
      <c r="H572" s="27"/>
      <c r="I572" s="27"/>
      <c r="J572" s="27"/>
      <c r="K572" s="27"/>
      <c r="L572" s="27"/>
      <c r="M572" s="27"/>
    </row>
    <row r="573" spans="1:13" s="7" customFormat="1" ht="15.75" customHeight="1" x14ac:dyDescent="0.2">
      <c r="A573" s="94"/>
      <c r="B573" s="94"/>
      <c r="C573" s="95">
        <f t="shared" ref="C573:M573" si="1345">SUM(C571:C572)</f>
        <v>50000</v>
      </c>
      <c r="D573" s="95">
        <f t="shared" si="1345"/>
        <v>0</v>
      </c>
      <c r="E573" s="95">
        <f t="shared" si="1345"/>
        <v>0</v>
      </c>
      <c r="F573" s="95">
        <f t="shared" si="1345"/>
        <v>0</v>
      </c>
      <c r="G573" s="95">
        <f t="shared" si="1345"/>
        <v>0</v>
      </c>
      <c r="H573" s="95">
        <f t="shared" si="1345"/>
        <v>0</v>
      </c>
      <c r="I573" s="95">
        <f t="shared" si="1345"/>
        <v>0</v>
      </c>
      <c r="J573" s="95">
        <f t="shared" si="1345"/>
        <v>0</v>
      </c>
      <c r="K573" s="95">
        <f t="shared" si="1345"/>
        <v>50000</v>
      </c>
      <c r="L573" s="95">
        <f t="shared" si="1345"/>
        <v>0</v>
      </c>
      <c r="M573" s="95">
        <f t="shared" si="1345"/>
        <v>0</v>
      </c>
    </row>
    <row r="574" spans="1:13" s="7" customFormat="1" ht="27" customHeight="1" x14ac:dyDescent="0.2">
      <c r="A574" s="26" t="s">
        <v>128</v>
      </c>
      <c r="B574" s="26" t="s">
        <v>209</v>
      </c>
      <c r="C574" s="27">
        <f t="shared" si="1342"/>
        <v>50000</v>
      </c>
      <c r="D574" s="27">
        <f t="shared" si="1343"/>
        <v>0</v>
      </c>
      <c r="E574" s="27"/>
      <c r="F574" s="27"/>
      <c r="G574" s="27"/>
      <c r="H574" s="27"/>
      <c r="I574" s="27"/>
      <c r="J574" s="27"/>
      <c r="K574" s="29">
        <v>50000</v>
      </c>
      <c r="L574" s="27"/>
      <c r="M574" s="27"/>
    </row>
    <row r="575" spans="1:13" s="7" customFormat="1" ht="15.75" customHeight="1" x14ac:dyDescent="0.2">
      <c r="A575" s="25"/>
      <c r="B575" s="25"/>
      <c r="C575" s="27">
        <f>D575+G575+H575+I575+J575+K575+L575+M575</f>
        <v>0</v>
      </c>
      <c r="D575" s="27">
        <f>SUM(E575,F575)</f>
        <v>0</v>
      </c>
      <c r="E575" s="28"/>
      <c r="F575" s="29"/>
      <c r="G575" s="29"/>
      <c r="H575" s="27"/>
      <c r="I575" s="27"/>
      <c r="J575" s="27"/>
      <c r="K575" s="27"/>
      <c r="L575" s="27"/>
      <c r="M575" s="27"/>
    </row>
    <row r="576" spans="1:13" s="7" customFormat="1" ht="15.75" customHeight="1" x14ac:dyDescent="0.2">
      <c r="A576" s="94"/>
      <c r="B576" s="94"/>
      <c r="C576" s="95">
        <f t="shared" ref="C576:M576" si="1346">SUM(C574:C575)</f>
        <v>50000</v>
      </c>
      <c r="D576" s="95">
        <f t="shared" si="1346"/>
        <v>0</v>
      </c>
      <c r="E576" s="95">
        <f t="shared" si="1346"/>
        <v>0</v>
      </c>
      <c r="F576" s="95">
        <f t="shared" si="1346"/>
        <v>0</v>
      </c>
      <c r="G576" s="95">
        <f t="shared" si="1346"/>
        <v>0</v>
      </c>
      <c r="H576" s="95">
        <f t="shared" si="1346"/>
        <v>0</v>
      </c>
      <c r="I576" s="95">
        <f t="shared" si="1346"/>
        <v>0</v>
      </c>
      <c r="J576" s="95">
        <f t="shared" si="1346"/>
        <v>0</v>
      </c>
      <c r="K576" s="95">
        <f t="shared" si="1346"/>
        <v>50000</v>
      </c>
      <c r="L576" s="95">
        <f t="shared" si="1346"/>
        <v>0</v>
      </c>
      <c r="M576" s="95">
        <f t="shared" si="1346"/>
        <v>0</v>
      </c>
    </row>
    <row r="577" spans="1:13" s="7" customFormat="1" ht="27.75" customHeight="1" x14ac:dyDescent="0.2">
      <c r="A577" s="26" t="s">
        <v>129</v>
      </c>
      <c r="B577" s="26" t="s">
        <v>178</v>
      </c>
      <c r="C577" s="27">
        <f t="shared" si="1342"/>
        <v>350000</v>
      </c>
      <c r="D577" s="27">
        <f t="shared" si="1343"/>
        <v>0</v>
      </c>
      <c r="E577" s="27"/>
      <c r="F577" s="27"/>
      <c r="G577" s="27"/>
      <c r="H577" s="27"/>
      <c r="I577" s="27"/>
      <c r="J577" s="27"/>
      <c r="K577" s="27"/>
      <c r="L577" s="27">
        <v>350000</v>
      </c>
      <c r="M577" s="27"/>
    </row>
    <row r="578" spans="1:13" s="7" customFormat="1" ht="15.75" customHeight="1" x14ac:dyDescent="0.2">
      <c r="A578" s="25"/>
      <c r="B578" s="25"/>
      <c r="C578" s="27">
        <f>D578+G578+H578+I578+J578+K578+L578+M578</f>
        <v>0</v>
      </c>
      <c r="D578" s="27">
        <f>SUM(E578,F578)</f>
        <v>0</v>
      </c>
      <c r="E578" s="28"/>
      <c r="F578" s="29"/>
      <c r="G578" s="29">
        <v>4500</v>
      </c>
      <c r="H578" s="27"/>
      <c r="I578" s="27"/>
      <c r="J578" s="27"/>
      <c r="K578" s="27"/>
      <c r="L578" s="27">
        <v>-4500</v>
      </c>
      <c r="M578" s="27"/>
    </row>
    <row r="579" spans="1:13" s="7" customFormat="1" ht="15.75" customHeight="1" x14ac:dyDescent="0.2">
      <c r="A579" s="94"/>
      <c r="B579" s="94"/>
      <c r="C579" s="95">
        <f t="shared" ref="C579:M579" si="1347">SUM(C577:C578)</f>
        <v>350000</v>
      </c>
      <c r="D579" s="95">
        <f t="shared" si="1347"/>
        <v>0</v>
      </c>
      <c r="E579" s="95">
        <f t="shared" si="1347"/>
        <v>0</v>
      </c>
      <c r="F579" s="95">
        <f t="shared" si="1347"/>
        <v>0</v>
      </c>
      <c r="G579" s="95">
        <f t="shared" si="1347"/>
        <v>4500</v>
      </c>
      <c r="H579" s="95">
        <f t="shared" si="1347"/>
        <v>0</v>
      </c>
      <c r="I579" s="95">
        <f t="shared" si="1347"/>
        <v>0</v>
      </c>
      <c r="J579" s="95">
        <f t="shared" si="1347"/>
        <v>0</v>
      </c>
      <c r="K579" s="95">
        <f t="shared" si="1347"/>
        <v>0</v>
      </c>
      <c r="L579" s="95">
        <f t="shared" si="1347"/>
        <v>345500</v>
      </c>
      <c r="M579" s="95">
        <f t="shared" si="1347"/>
        <v>0</v>
      </c>
    </row>
    <row r="580" spans="1:13" s="7" customFormat="1" ht="28.5" customHeight="1" x14ac:dyDescent="0.2">
      <c r="A580" s="65" t="s">
        <v>129</v>
      </c>
      <c r="B580" s="26" t="s">
        <v>87</v>
      </c>
      <c r="C580" s="27">
        <f t="shared" si="1342"/>
        <v>15000</v>
      </c>
      <c r="D580" s="27">
        <f t="shared" si="1343"/>
        <v>0</v>
      </c>
      <c r="E580" s="27"/>
      <c r="F580" s="27"/>
      <c r="G580" s="27"/>
      <c r="H580" s="29">
        <v>15000</v>
      </c>
      <c r="I580" s="27"/>
      <c r="J580" s="27"/>
      <c r="K580" s="27"/>
      <c r="L580" s="27"/>
      <c r="M580" s="27"/>
    </row>
    <row r="581" spans="1:13" s="7" customFormat="1" ht="15.75" customHeight="1" x14ac:dyDescent="0.2">
      <c r="A581" s="25"/>
      <c r="B581" s="25"/>
      <c r="C581" s="27">
        <f>D581+G581+H581+I581+J581+K581+L581+M581</f>
        <v>0</v>
      </c>
      <c r="D581" s="27">
        <f>SUM(E581,F581)</f>
        <v>0</v>
      </c>
      <c r="E581" s="28"/>
      <c r="F581" s="29"/>
      <c r="G581" s="29"/>
      <c r="H581" s="27"/>
      <c r="I581" s="27"/>
      <c r="J581" s="27"/>
      <c r="K581" s="27"/>
      <c r="L581" s="27"/>
      <c r="M581" s="27"/>
    </row>
    <row r="582" spans="1:13" s="7" customFormat="1" ht="15.75" customHeight="1" x14ac:dyDescent="0.2">
      <c r="A582" s="94"/>
      <c r="B582" s="94"/>
      <c r="C582" s="95">
        <f t="shared" ref="C582:M582" si="1348">SUM(C580:C581)</f>
        <v>15000</v>
      </c>
      <c r="D582" s="95">
        <f t="shared" si="1348"/>
        <v>0</v>
      </c>
      <c r="E582" s="95">
        <f t="shared" si="1348"/>
        <v>0</v>
      </c>
      <c r="F582" s="95">
        <f t="shared" si="1348"/>
        <v>0</v>
      </c>
      <c r="G582" s="95">
        <f t="shared" si="1348"/>
        <v>0</v>
      </c>
      <c r="H582" s="95">
        <f t="shared" si="1348"/>
        <v>15000</v>
      </c>
      <c r="I582" s="95">
        <f t="shared" si="1348"/>
        <v>0</v>
      </c>
      <c r="J582" s="95">
        <f t="shared" si="1348"/>
        <v>0</v>
      </c>
      <c r="K582" s="95">
        <f t="shared" si="1348"/>
        <v>0</v>
      </c>
      <c r="L582" s="95">
        <f t="shared" si="1348"/>
        <v>0</v>
      </c>
      <c r="M582" s="95">
        <f t="shared" si="1348"/>
        <v>0</v>
      </c>
    </row>
    <row r="583" spans="1:13" s="7" customFormat="1" ht="28.5" customHeight="1" x14ac:dyDescent="0.2">
      <c r="A583" s="65" t="s">
        <v>129</v>
      </c>
      <c r="B583" s="26" t="s">
        <v>249</v>
      </c>
      <c r="C583" s="27">
        <f t="shared" ref="C583" si="1349">SUM(D583,G583,H583:M583)</f>
        <v>60000</v>
      </c>
      <c r="D583" s="27">
        <f t="shared" ref="D583" si="1350">SUM(E583:F583)</f>
        <v>0</v>
      </c>
      <c r="E583" s="27"/>
      <c r="F583" s="27"/>
      <c r="G583" s="27"/>
      <c r="H583" s="29"/>
      <c r="I583" s="27"/>
      <c r="J583" s="27">
        <v>60000</v>
      </c>
      <c r="K583" s="27"/>
      <c r="L583" s="27"/>
      <c r="M583" s="27"/>
    </row>
    <row r="584" spans="1:13" s="7" customFormat="1" ht="15.75" customHeight="1" x14ac:dyDescent="0.2">
      <c r="A584" s="25"/>
      <c r="B584" s="25"/>
      <c r="C584" s="27">
        <f>D584+G584+H584+I584+J584+K584+L584+M584</f>
        <v>242</v>
      </c>
      <c r="D584" s="27">
        <f>SUM(E584,F584)</f>
        <v>0</v>
      </c>
      <c r="E584" s="28"/>
      <c r="F584" s="29"/>
      <c r="G584" s="29">
        <v>242</v>
      </c>
      <c r="H584" s="27"/>
      <c r="I584" s="27"/>
      <c r="J584" s="27"/>
      <c r="K584" s="27"/>
      <c r="L584" s="27"/>
      <c r="M584" s="27"/>
    </row>
    <row r="585" spans="1:13" s="7" customFormat="1" ht="15.75" customHeight="1" x14ac:dyDescent="0.2">
      <c r="A585" s="94"/>
      <c r="B585" s="94"/>
      <c r="C585" s="95">
        <f t="shared" ref="C585:M585" si="1351">SUM(C583:C584)</f>
        <v>60242</v>
      </c>
      <c r="D585" s="95">
        <f t="shared" si="1351"/>
        <v>0</v>
      </c>
      <c r="E585" s="95">
        <f t="shared" si="1351"/>
        <v>0</v>
      </c>
      <c r="F585" s="95">
        <f t="shared" si="1351"/>
        <v>0</v>
      </c>
      <c r="G585" s="95">
        <f t="shared" si="1351"/>
        <v>242</v>
      </c>
      <c r="H585" s="95">
        <f t="shared" si="1351"/>
        <v>0</v>
      </c>
      <c r="I585" s="95">
        <f t="shared" si="1351"/>
        <v>0</v>
      </c>
      <c r="J585" s="95">
        <f t="shared" si="1351"/>
        <v>60000</v>
      </c>
      <c r="K585" s="95">
        <f t="shared" si="1351"/>
        <v>0</v>
      </c>
      <c r="L585" s="95">
        <f t="shared" si="1351"/>
        <v>0</v>
      </c>
      <c r="M585" s="95">
        <f t="shared" si="1351"/>
        <v>0</v>
      </c>
    </row>
    <row r="586" spans="1:13" s="7" customFormat="1" ht="28.5" customHeight="1" x14ac:dyDescent="0.2">
      <c r="A586" s="65" t="s">
        <v>129</v>
      </c>
      <c r="B586" s="26" t="s">
        <v>253</v>
      </c>
      <c r="C586" s="27">
        <f t="shared" ref="C586" si="1352">SUM(D586,G586,H586:M586)</f>
        <v>0</v>
      </c>
      <c r="D586" s="27">
        <f t="shared" ref="D586" si="1353">SUM(E586:F586)</f>
        <v>0</v>
      </c>
      <c r="E586" s="27"/>
      <c r="F586" s="27"/>
      <c r="G586" s="27"/>
      <c r="H586" s="29"/>
      <c r="I586" s="27"/>
      <c r="J586" s="27"/>
      <c r="K586" s="27"/>
      <c r="L586" s="27"/>
      <c r="M586" s="27"/>
    </row>
    <row r="587" spans="1:13" s="7" customFormat="1" ht="15.75" customHeight="1" x14ac:dyDescent="0.2">
      <c r="A587" s="25"/>
      <c r="B587" s="25"/>
      <c r="C587" s="27">
        <f>D587+G587+H587+I587+J587+K587+L587+M587</f>
        <v>1050</v>
      </c>
      <c r="D587" s="27">
        <f>SUM(E587,F587)</f>
        <v>1050</v>
      </c>
      <c r="E587" s="28">
        <v>846</v>
      </c>
      <c r="F587" s="29">
        <v>204</v>
      </c>
      <c r="G587" s="29"/>
      <c r="H587" s="27"/>
      <c r="I587" s="27"/>
      <c r="J587" s="27"/>
      <c r="K587" s="27"/>
      <c r="L587" s="27"/>
      <c r="M587" s="27"/>
    </row>
    <row r="588" spans="1:13" s="7" customFormat="1" ht="15.75" customHeight="1" x14ac:dyDescent="0.2">
      <c r="A588" s="94"/>
      <c r="B588" s="94"/>
      <c r="C588" s="95">
        <f t="shared" ref="C588:M588" si="1354">SUM(C586:C587)</f>
        <v>1050</v>
      </c>
      <c r="D588" s="95">
        <f t="shared" si="1354"/>
        <v>1050</v>
      </c>
      <c r="E588" s="95">
        <f t="shared" si="1354"/>
        <v>846</v>
      </c>
      <c r="F588" s="95">
        <f t="shared" si="1354"/>
        <v>204</v>
      </c>
      <c r="G588" s="95">
        <f t="shared" si="1354"/>
        <v>0</v>
      </c>
      <c r="H588" s="95">
        <f t="shared" si="1354"/>
        <v>0</v>
      </c>
      <c r="I588" s="95">
        <f t="shared" si="1354"/>
        <v>0</v>
      </c>
      <c r="J588" s="95">
        <f t="shared" si="1354"/>
        <v>0</v>
      </c>
      <c r="K588" s="95">
        <f t="shared" si="1354"/>
        <v>0</v>
      </c>
      <c r="L588" s="95">
        <f t="shared" si="1354"/>
        <v>0</v>
      </c>
      <c r="M588" s="95">
        <f t="shared" si="1354"/>
        <v>0</v>
      </c>
    </row>
    <row r="589" spans="1:13" s="7" customFormat="1" ht="15.75" customHeight="1" x14ac:dyDescent="0.2">
      <c r="A589" s="66">
        <v>10.92</v>
      </c>
      <c r="B589" s="26" t="s">
        <v>188</v>
      </c>
      <c r="C589" s="27">
        <f t="shared" si="1342"/>
        <v>25000</v>
      </c>
      <c r="D589" s="27">
        <f t="shared" si="1343"/>
        <v>6300</v>
      </c>
      <c r="E589" s="27">
        <v>5000</v>
      </c>
      <c r="F589" s="27">
        <v>1300</v>
      </c>
      <c r="G589" s="27">
        <v>18700</v>
      </c>
      <c r="H589" s="29"/>
      <c r="I589" s="27"/>
      <c r="J589" s="27"/>
      <c r="K589" s="27"/>
      <c r="L589" s="27"/>
      <c r="M589" s="27"/>
    </row>
    <row r="590" spans="1:13" s="7" customFormat="1" ht="15.75" customHeight="1" x14ac:dyDescent="0.2">
      <c r="A590" s="25"/>
      <c r="B590" s="25"/>
      <c r="C590" s="27">
        <f>D590+G590+H590+I590+J590+K590+L590+M590</f>
        <v>0</v>
      </c>
      <c r="D590" s="27">
        <f>SUM(E590,F590)</f>
        <v>0</v>
      </c>
      <c r="E590" s="28"/>
      <c r="F590" s="29"/>
      <c r="G590" s="29"/>
      <c r="H590" s="27"/>
      <c r="I590" s="27"/>
      <c r="J590" s="27"/>
      <c r="K590" s="27"/>
      <c r="L590" s="27"/>
      <c r="M590" s="27"/>
    </row>
    <row r="591" spans="1:13" s="7" customFormat="1" ht="15.75" customHeight="1" x14ac:dyDescent="0.2">
      <c r="A591" s="94"/>
      <c r="B591" s="94"/>
      <c r="C591" s="95">
        <f t="shared" ref="C591:M591" si="1355">SUM(C589:C590)</f>
        <v>25000</v>
      </c>
      <c r="D591" s="95">
        <f t="shared" si="1355"/>
        <v>6300</v>
      </c>
      <c r="E591" s="95">
        <f t="shared" si="1355"/>
        <v>5000</v>
      </c>
      <c r="F591" s="95">
        <f t="shared" si="1355"/>
        <v>1300</v>
      </c>
      <c r="G591" s="95">
        <f t="shared" si="1355"/>
        <v>18700</v>
      </c>
      <c r="H591" s="95">
        <f t="shared" si="1355"/>
        <v>0</v>
      </c>
      <c r="I591" s="95">
        <f t="shared" si="1355"/>
        <v>0</v>
      </c>
      <c r="J591" s="95">
        <f t="shared" si="1355"/>
        <v>0</v>
      </c>
      <c r="K591" s="95">
        <f t="shared" si="1355"/>
        <v>0</v>
      </c>
      <c r="L591" s="95">
        <f t="shared" si="1355"/>
        <v>0</v>
      </c>
      <c r="M591" s="95">
        <f t="shared" si="1355"/>
        <v>0</v>
      </c>
    </row>
    <row r="592" spans="1:13" s="7" customFormat="1" ht="15.75" customHeight="1" x14ac:dyDescent="0.2">
      <c r="A592" s="66">
        <v>10.92</v>
      </c>
      <c r="B592" s="26" t="s">
        <v>191</v>
      </c>
      <c r="C592" s="27">
        <f t="shared" ref="C592:C595" si="1356">SUM(D592,G592,H592:M592)</f>
        <v>8261</v>
      </c>
      <c r="D592" s="27">
        <f t="shared" ref="D592:D595" si="1357">SUM(E592:F592)</f>
        <v>1985</v>
      </c>
      <c r="E592" s="27">
        <v>1600</v>
      </c>
      <c r="F592" s="27">
        <v>385</v>
      </c>
      <c r="G592" s="27">
        <v>6276</v>
      </c>
      <c r="H592" s="29"/>
      <c r="I592" s="27"/>
      <c r="J592" s="27"/>
      <c r="K592" s="27"/>
      <c r="L592" s="27"/>
      <c r="M592" s="27"/>
    </row>
    <row r="593" spans="1:14" s="7" customFormat="1" ht="15.75" customHeight="1" x14ac:dyDescent="0.2">
      <c r="A593" s="25"/>
      <c r="B593" s="25"/>
      <c r="C593" s="27">
        <f>D593+G593+H593+I593+J593+K593+L593+M593</f>
        <v>0</v>
      </c>
      <c r="D593" s="27">
        <f>SUM(E593,F593)</f>
        <v>0</v>
      </c>
      <c r="E593" s="28"/>
      <c r="F593" s="29"/>
      <c r="G593" s="29">
        <v>-4401</v>
      </c>
      <c r="H593" s="27"/>
      <c r="I593" s="27"/>
      <c r="J593" s="27">
        <v>4401</v>
      </c>
      <c r="K593" s="27"/>
      <c r="L593" s="27"/>
      <c r="M593" s="27"/>
    </row>
    <row r="594" spans="1:14" s="7" customFormat="1" ht="15.75" customHeight="1" x14ac:dyDescent="0.2">
      <c r="A594" s="94"/>
      <c r="B594" s="94"/>
      <c r="C594" s="95">
        <f t="shared" ref="C594:M594" si="1358">SUM(C592:C593)</f>
        <v>8261</v>
      </c>
      <c r="D594" s="95">
        <f t="shared" si="1358"/>
        <v>1985</v>
      </c>
      <c r="E594" s="95">
        <f t="shared" si="1358"/>
        <v>1600</v>
      </c>
      <c r="F594" s="95">
        <f t="shared" si="1358"/>
        <v>385</v>
      </c>
      <c r="G594" s="95">
        <f t="shared" si="1358"/>
        <v>1875</v>
      </c>
      <c r="H594" s="95">
        <f t="shared" si="1358"/>
        <v>0</v>
      </c>
      <c r="I594" s="95">
        <f t="shared" si="1358"/>
        <v>0</v>
      </c>
      <c r="J594" s="95">
        <f t="shared" si="1358"/>
        <v>4401</v>
      </c>
      <c r="K594" s="95">
        <f t="shared" si="1358"/>
        <v>0</v>
      </c>
      <c r="L594" s="95">
        <f t="shared" si="1358"/>
        <v>0</v>
      </c>
      <c r="M594" s="95">
        <f t="shared" si="1358"/>
        <v>0</v>
      </c>
    </row>
    <row r="595" spans="1:14" s="7" customFormat="1" ht="15.75" customHeight="1" x14ac:dyDescent="0.2">
      <c r="A595" s="66">
        <v>10.92</v>
      </c>
      <c r="B595" s="26" t="s">
        <v>192</v>
      </c>
      <c r="C595" s="27">
        <f t="shared" si="1356"/>
        <v>510509</v>
      </c>
      <c r="D595" s="27">
        <f t="shared" si="1357"/>
        <v>2436</v>
      </c>
      <c r="E595" s="27">
        <v>2000</v>
      </c>
      <c r="F595" s="27">
        <v>436</v>
      </c>
      <c r="G595" s="27">
        <v>439739</v>
      </c>
      <c r="H595" s="29"/>
      <c r="I595" s="27"/>
      <c r="J595" s="27"/>
      <c r="K595" s="27"/>
      <c r="L595" s="27">
        <v>68334</v>
      </c>
      <c r="M595" s="27"/>
    </row>
    <row r="596" spans="1:14" s="7" customFormat="1" ht="15.75" customHeight="1" x14ac:dyDescent="0.2">
      <c r="A596" s="25"/>
      <c r="B596" s="25"/>
      <c r="C596" s="27">
        <f>D596+G596+H596+I596+J596+K596+L596+M596</f>
        <v>-24092</v>
      </c>
      <c r="D596" s="27">
        <f>SUM(E596,F596)</f>
        <v>520</v>
      </c>
      <c r="E596" s="28">
        <v>420</v>
      </c>
      <c r="F596" s="29">
        <v>100</v>
      </c>
      <c r="G596" s="29">
        <v>-24612</v>
      </c>
      <c r="H596" s="27"/>
      <c r="I596" s="27"/>
      <c r="J596" s="27"/>
      <c r="K596" s="27"/>
      <c r="L596" s="27"/>
      <c r="M596" s="27"/>
    </row>
    <row r="597" spans="1:14" s="7" customFormat="1" ht="15.75" customHeight="1" x14ac:dyDescent="0.2">
      <c r="A597" s="94"/>
      <c r="B597" s="94"/>
      <c r="C597" s="95">
        <f t="shared" ref="C597:M597" si="1359">SUM(C595:C596)</f>
        <v>486417</v>
      </c>
      <c r="D597" s="95">
        <f t="shared" si="1359"/>
        <v>2956</v>
      </c>
      <c r="E597" s="95">
        <f t="shared" si="1359"/>
        <v>2420</v>
      </c>
      <c r="F597" s="95">
        <f t="shared" si="1359"/>
        <v>536</v>
      </c>
      <c r="G597" s="95">
        <f t="shared" si="1359"/>
        <v>415127</v>
      </c>
      <c r="H597" s="95">
        <f t="shared" si="1359"/>
        <v>0</v>
      </c>
      <c r="I597" s="95">
        <f t="shared" si="1359"/>
        <v>0</v>
      </c>
      <c r="J597" s="95">
        <f t="shared" si="1359"/>
        <v>0</v>
      </c>
      <c r="K597" s="95">
        <f t="shared" si="1359"/>
        <v>0</v>
      </c>
      <c r="L597" s="95">
        <f t="shared" si="1359"/>
        <v>68334</v>
      </c>
      <c r="M597" s="95">
        <f t="shared" si="1359"/>
        <v>0</v>
      </c>
    </row>
    <row r="598" spans="1:14" s="12" customFormat="1" ht="15.75" customHeight="1" x14ac:dyDescent="0.2">
      <c r="A598" s="67"/>
      <c r="B598" s="67" t="s">
        <v>0</v>
      </c>
      <c r="C598" s="67">
        <f t="shared" ref="C598:M598" si="1360">SUM(C69,C85,C121,C141,C258,C261,C388,C391,C538)</f>
        <v>28595974</v>
      </c>
      <c r="D598" s="67">
        <f t="shared" si="1360"/>
        <v>13686615</v>
      </c>
      <c r="E598" s="67">
        <f t="shared" si="1360"/>
        <v>10983896</v>
      </c>
      <c r="F598" s="67">
        <f t="shared" si="1360"/>
        <v>2702719</v>
      </c>
      <c r="G598" s="67">
        <f t="shared" si="1360"/>
        <v>8578863</v>
      </c>
      <c r="H598" s="67">
        <f t="shared" si="1360"/>
        <v>1163031</v>
      </c>
      <c r="I598" s="67">
        <f t="shared" si="1360"/>
        <v>10000</v>
      </c>
      <c r="J598" s="67">
        <f t="shared" si="1360"/>
        <v>3385014</v>
      </c>
      <c r="K598" s="67">
        <f t="shared" si="1360"/>
        <v>645982</v>
      </c>
      <c r="L598" s="67">
        <f t="shared" si="1360"/>
        <v>1126469</v>
      </c>
      <c r="M598" s="67">
        <f t="shared" si="1360"/>
        <v>0</v>
      </c>
    </row>
    <row r="599" spans="1:14" s="7" customFormat="1" ht="15.75" customHeight="1" x14ac:dyDescent="0.2">
      <c r="A599" s="98"/>
      <c r="B599" s="98"/>
      <c r="C599" s="99">
        <f>D599+G599+H599+I599+J599+K599+L599+M599</f>
        <v>1952932</v>
      </c>
      <c r="D599" s="99">
        <f>SUM(E599,F599)</f>
        <v>1897700</v>
      </c>
      <c r="E599" s="100">
        <f>SUM(E539,E392,E389,E262,E259,E142,E122,E86,E70)</f>
        <v>1510613</v>
      </c>
      <c r="F599" s="100">
        <f t="shared" ref="F599:M599" si="1361">SUM(F539,F392,F389,F262,F259,F142,F122,F86,F70)</f>
        <v>387087</v>
      </c>
      <c r="G599" s="100">
        <f t="shared" si="1361"/>
        <v>-161691</v>
      </c>
      <c r="H599" s="100">
        <f t="shared" si="1361"/>
        <v>3680</v>
      </c>
      <c r="I599" s="100">
        <f t="shared" si="1361"/>
        <v>0</v>
      </c>
      <c r="J599" s="100">
        <f t="shared" si="1361"/>
        <v>224231</v>
      </c>
      <c r="K599" s="100">
        <f t="shared" si="1361"/>
        <v>0</v>
      </c>
      <c r="L599" s="100">
        <f t="shared" si="1361"/>
        <v>-10988</v>
      </c>
      <c r="M599" s="100">
        <f t="shared" si="1361"/>
        <v>0</v>
      </c>
    </row>
    <row r="600" spans="1:14" s="7" customFormat="1" ht="15.75" customHeight="1" x14ac:dyDescent="0.2">
      <c r="A600" s="92"/>
      <c r="B600" s="92"/>
      <c r="C600" s="95">
        <f>SUM(C598,C599)</f>
        <v>30548906</v>
      </c>
      <c r="D600" s="95">
        <f t="shared" ref="D600:M600" si="1362">SUM(D598,D599)</f>
        <v>15584315</v>
      </c>
      <c r="E600" s="95">
        <f t="shared" si="1362"/>
        <v>12494509</v>
      </c>
      <c r="F600" s="95">
        <f t="shared" si="1362"/>
        <v>3089806</v>
      </c>
      <c r="G600" s="95">
        <f t="shared" si="1362"/>
        <v>8417172</v>
      </c>
      <c r="H600" s="95">
        <f t="shared" si="1362"/>
        <v>1166711</v>
      </c>
      <c r="I600" s="95">
        <f t="shared" si="1362"/>
        <v>10000</v>
      </c>
      <c r="J600" s="95">
        <f t="shared" si="1362"/>
        <v>3609245</v>
      </c>
      <c r="K600" s="95">
        <f t="shared" si="1362"/>
        <v>645982</v>
      </c>
      <c r="L600" s="95">
        <f t="shared" si="1362"/>
        <v>1115481</v>
      </c>
      <c r="M600" s="95">
        <f t="shared" si="1362"/>
        <v>0</v>
      </c>
    </row>
    <row r="601" spans="1:14" s="12" customFormat="1" ht="15.75" customHeight="1" x14ac:dyDescent="0.2">
      <c r="A601" s="82"/>
      <c r="B601" s="82" t="s">
        <v>205</v>
      </c>
      <c r="C601" s="82">
        <f>C602+C603+C604+C605</f>
        <v>-4622958</v>
      </c>
      <c r="D601" s="83"/>
      <c r="E601" s="83"/>
      <c r="F601" s="83"/>
      <c r="G601" s="83"/>
      <c r="H601" s="83"/>
      <c r="I601" s="83"/>
      <c r="J601" s="83"/>
      <c r="K601" s="83"/>
      <c r="L601" s="83"/>
      <c r="M601" s="83"/>
    </row>
    <row r="602" spans="1:14" s="12" customFormat="1" ht="15.75" customHeight="1" x14ac:dyDescent="0.2">
      <c r="A602" s="34"/>
      <c r="B602" s="68" t="s">
        <v>90</v>
      </c>
      <c r="C602" s="34">
        <v>-2756043</v>
      </c>
      <c r="D602" s="69"/>
      <c r="E602" s="69"/>
      <c r="F602" s="69"/>
      <c r="G602" s="69"/>
      <c r="H602" s="69"/>
      <c r="I602" s="69"/>
      <c r="J602" s="69"/>
      <c r="K602" s="69"/>
      <c r="L602" s="69"/>
      <c r="M602" s="69"/>
    </row>
    <row r="603" spans="1:14" s="12" customFormat="1" ht="25.5" customHeight="1" x14ac:dyDescent="0.2">
      <c r="A603" s="34"/>
      <c r="B603" s="70" t="s">
        <v>181</v>
      </c>
      <c r="C603" s="34">
        <v>-56915</v>
      </c>
      <c r="D603" s="69"/>
      <c r="E603" s="69"/>
      <c r="F603" s="69"/>
      <c r="G603" s="69"/>
      <c r="H603" s="69"/>
      <c r="I603" s="69"/>
      <c r="J603" s="69"/>
      <c r="K603" s="69"/>
      <c r="L603" s="69"/>
      <c r="M603" s="69"/>
    </row>
    <row r="604" spans="1:14" s="12" customFormat="1" ht="36" customHeight="1" x14ac:dyDescent="0.2">
      <c r="A604" s="34"/>
      <c r="B604" s="70" t="s">
        <v>250</v>
      </c>
      <c r="C604" s="34">
        <v>-310000</v>
      </c>
      <c r="D604" s="69"/>
      <c r="E604" s="69"/>
      <c r="F604" s="69"/>
      <c r="G604" s="69"/>
      <c r="H604" s="69"/>
      <c r="I604" s="69"/>
      <c r="J604" s="69"/>
      <c r="K604" s="69"/>
      <c r="L604" s="69"/>
      <c r="M604" s="69"/>
    </row>
    <row r="605" spans="1:14" s="12" customFormat="1" ht="15.75" customHeight="1" x14ac:dyDescent="0.2">
      <c r="A605" s="34"/>
      <c r="B605" s="37" t="s">
        <v>112</v>
      </c>
      <c r="C605" s="34">
        <v>-1500000</v>
      </c>
      <c r="D605" s="11"/>
      <c r="E605" s="11"/>
      <c r="F605" s="11"/>
      <c r="G605" s="11"/>
      <c r="H605" s="11"/>
      <c r="I605" s="11"/>
      <c r="J605" s="11"/>
      <c r="K605" s="11"/>
      <c r="L605" s="11"/>
      <c r="M605" s="11"/>
      <c r="N605" s="12">
        <f>C600-C601</f>
        <v>35171864</v>
      </c>
    </row>
    <row r="606" spans="1:14" s="7" customFormat="1" ht="15.75" customHeight="1" x14ac:dyDescent="0.2">
      <c r="A606" s="27"/>
      <c r="B606" s="34"/>
      <c r="C606" s="34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4" s="12" customFormat="1" ht="15.75" customHeight="1" x14ac:dyDescent="0.2">
      <c r="A607" s="34"/>
      <c r="B607" s="37"/>
      <c r="C607" s="34"/>
      <c r="E607" s="69"/>
      <c r="F607" s="11"/>
      <c r="G607" s="11"/>
      <c r="H607" s="11"/>
      <c r="I607" s="11"/>
      <c r="J607" s="11"/>
      <c r="K607" s="11"/>
      <c r="L607" s="11"/>
      <c r="M607" s="11"/>
    </row>
    <row r="608" spans="1:14" s="7" customFormat="1" ht="15.75" customHeight="1" x14ac:dyDescent="0.2">
      <c r="A608" s="6"/>
      <c r="B608" s="6" t="s">
        <v>207</v>
      </c>
      <c r="C608" s="71"/>
      <c r="D608" s="6"/>
      <c r="E608" s="6"/>
      <c r="F608" s="1" t="s">
        <v>206</v>
      </c>
      <c r="G608" s="1"/>
      <c r="H608" s="1"/>
      <c r="I608" s="1"/>
      <c r="J608" s="1"/>
      <c r="K608" s="1"/>
      <c r="L608" s="1"/>
      <c r="M608" s="1"/>
      <c r="N608" s="105">
        <f>[1]Sheet1!$G$121-N605</f>
        <v>-1745159</v>
      </c>
    </row>
    <row r="609" spans="1:16" s="7" customFormat="1" ht="15.75" customHeight="1" x14ac:dyDescent="0.2">
      <c r="A609" s="6"/>
      <c r="B609" s="6"/>
      <c r="C609" s="73"/>
      <c r="D609" s="6"/>
      <c r="E609" s="6"/>
      <c r="F609" s="1"/>
      <c r="G609" s="1"/>
      <c r="H609" s="1"/>
      <c r="I609" s="1"/>
      <c r="J609" s="1"/>
      <c r="K609" s="1"/>
      <c r="L609" s="1"/>
      <c r="M609" s="1"/>
    </row>
    <row r="610" spans="1:16" s="7" customFormat="1" ht="15.75" customHeight="1" x14ac:dyDescent="0.2">
      <c r="A610" s="6"/>
      <c r="B610" s="6"/>
      <c r="C610" s="6"/>
      <c r="D610" s="6"/>
      <c r="E610" s="6"/>
      <c r="F610" s="1"/>
      <c r="G610" s="1"/>
      <c r="H610" s="1"/>
      <c r="I610" s="1"/>
      <c r="J610" s="1"/>
      <c r="K610" s="1"/>
      <c r="L610" s="1"/>
      <c r="M610" s="1"/>
    </row>
    <row r="611" spans="1:16" s="7" customFormat="1" ht="15.75" customHeight="1" x14ac:dyDescent="0.2">
      <c r="A611" s="6"/>
      <c r="B611" s="6"/>
      <c r="C611" s="6"/>
      <c r="D611" s="6"/>
      <c r="E611" s="6"/>
      <c r="F611" s="1"/>
      <c r="G611" s="1"/>
      <c r="H611" s="1"/>
      <c r="I611" s="1"/>
      <c r="J611" s="1"/>
      <c r="K611" s="1"/>
      <c r="L611" s="1"/>
      <c r="M611" s="1"/>
      <c r="P611" s="9"/>
    </row>
    <row r="612" spans="1:16" s="7" customFormat="1" ht="15.75" customHeight="1" x14ac:dyDescent="0.2">
      <c r="A612" s="72"/>
      <c r="B612" s="6"/>
      <c r="C612" s="6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6" s="7" customFormat="1" ht="15.75" customHeight="1" x14ac:dyDescent="0.2">
      <c r="A613" s="72"/>
      <c r="B613" s="6"/>
      <c r="C613" s="6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6" s="7" customFormat="1" ht="15.75" customHeight="1" x14ac:dyDescent="0.2">
      <c r="A614" s="72"/>
      <c r="B614" s="6"/>
      <c r="C614" s="6"/>
      <c r="D614" s="1"/>
      <c r="E614" s="1"/>
      <c r="F614" s="1"/>
      <c r="G614" s="1"/>
      <c r="H614" s="1"/>
      <c r="I614" s="101"/>
      <c r="J614" s="1"/>
      <c r="K614" s="1"/>
      <c r="L614" s="1"/>
      <c r="M614" s="1"/>
      <c r="P614" s="105"/>
    </row>
    <row r="615" spans="1:16" s="7" customFormat="1" ht="15.75" customHeight="1" x14ac:dyDescent="0.2">
      <c r="A615" s="72"/>
      <c r="B615" s="6"/>
      <c r="C615" s="6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6" s="7" customFormat="1" ht="15.75" customHeight="1" x14ac:dyDescent="0.2">
      <c r="A616" s="72"/>
      <c r="B616" s="6"/>
      <c r="C616" s="6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6" s="7" customFormat="1" ht="15.75" customHeight="1" x14ac:dyDescent="0.2">
      <c r="A617" s="6"/>
      <c r="B617" s="6"/>
      <c r="C617" s="6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6" s="7" customFormat="1" ht="15.75" customHeight="1" x14ac:dyDescent="0.2">
      <c r="A618" s="6"/>
      <c r="B618" s="6"/>
      <c r="C618" s="6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6" s="7" customFormat="1" ht="15.75" customHeight="1" x14ac:dyDescent="0.2">
      <c r="A619" s="6"/>
      <c r="B619" s="6"/>
      <c r="C619" s="6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6" s="7" customFormat="1" ht="15.75" customHeight="1" x14ac:dyDescent="0.2">
      <c r="A620" s="6"/>
      <c r="B620" s="6"/>
      <c r="C620" s="6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6" s="7" customFormat="1" ht="15.75" customHeight="1" x14ac:dyDescent="0.2">
      <c r="A621" s="6"/>
      <c r="B621" s="6"/>
      <c r="C621" s="6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6" s="7" customFormat="1" ht="15.75" customHeight="1" x14ac:dyDescent="0.2">
      <c r="A622" s="6"/>
      <c r="B622" s="6"/>
      <c r="C622" s="6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6" s="7" customFormat="1" ht="15.75" customHeight="1" x14ac:dyDescent="0.2">
      <c r="A623" s="6"/>
      <c r="B623" s="6"/>
      <c r="C623" s="6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6" s="7" customFormat="1" ht="15.75" customHeight="1" x14ac:dyDescent="0.2">
      <c r="A624" s="6"/>
      <c r="B624" s="6"/>
      <c r="C624" s="6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s="7" customFormat="1" ht="15.75" customHeight="1" x14ac:dyDescent="0.2">
      <c r="A625" s="6"/>
      <c r="B625" s="6"/>
      <c r="C625" s="6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s="7" customFormat="1" ht="15.75" customHeight="1" x14ac:dyDescent="0.2">
      <c r="A626" s="6"/>
      <c r="B626" s="6"/>
      <c r="C626" s="6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s="7" customFormat="1" ht="15.75" customHeight="1" x14ac:dyDescent="0.2">
      <c r="A627" s="6"/>
      <c r="B627" s="6"/>
      <c r="C627" s="6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s="7" customFormat="1" ht="15.75" customHeight="1" x14ac:dyDescent="0.2">
      <c r="A628" s="6"/>
      <c r="B628" s="6"/>
      <c r="C628" s="6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s="7" customFormat="1" ht="15.75" customHeight="1" x14ac:dyDescent="0.2">
      <c r="A629" s="6"/>
      <c r="B629" s="6"/>
      <c r="C629" s="6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s="7" customFormat="1" ht="15.75" customHeight="1" x14ac:dyDescent="0.2">
      <c r="A630" s="6"/>
      <c r="B630" s="6"/>
      <c r="C630" s="6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s="7" customFormat="1" ht="15.75" customHeight="1" x14ac:dyDescent="0.2">
      <c r="A631" s="6"/>
      <c r="B631" s="6"/>
      <c r="C631" s="6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s="7" customFormat="1" ht="15.75" customHeight="1" x14ac:dyDescent="0.2">
      <c r="A632" s="6"/>
      <c r="B632" s="6"/>
      <c r="C632" s="6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s="7" customFormat="1" ht="15.75" customHeight="1" x14ac:dyDescent="0.2">
      <c r="A633" s="6"/>
      <c r="B633" s="6"/>
      <c r="C633" s="6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s="7" customFormat="1" ht="15.75" customHeight="1" x14ac:dyDescent="0.2">
      <c r="A634" s="6"/>
      <c r="B634" s="6"/>
      <c r="C634" s="6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s="7" customFormat="1" ht="15.75" customHeight="1" x14ac:dyDescent="0.2">
      <c r="A635" s="6"/>
      <c r="B635" s="6"/>
      <c r="C635" s="6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s="7" customFormat="1" ht="15.75" customHeight="1" x14ac:dyDescent="0.2">
      <c r="A636" s="6"/>
      <c r="B636" s="6"/>
      <c r="C636" s="6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s="7" customFormat="1" ht="15.75" customHeight="1" x14ac:dyDescent="0.2">
      <c r="A637" s="6"/>
      <c r="B637" s="6"/>
      <c r="C637" s="6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s="7" customFormat="1" ht="15.75" customHeight="1" x14ac:dyDescent="0.2">
      <c r="A638" s="6"/>
      <c r="B638" s="6"/>
      <c r="C638" s="6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s="7" customFormat="1" ht="15.75" customHeight="1" x14ac:dyDescent="0.2">
      <c r="A639" s="6"/>
      <c r="B639" s="6"/>
      <c r="C639" s="6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s="7" customFormat="1" ht="15.75" customHeight="1" x14ac:dyDescent="0.2">
      <c r="A640" s="6"/>
      <c r="B640" s="6"/>
      <c r="C640" s="6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s="7" customFormat="1" ht="15.75" customHeight="1" x14ac:dyDescent="0.2">
      <c r="A641" s="6"/>
      <c r="B641" s="6"/>
      <c r="C641" s="6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s="7" customFormat="1" ht="15.75" customHeight="1" x14ac:dyDescent="0.2">
      <c r="A642" s="6"/>
      <c r="B642" s="6"/>
      <c r="C642" s="6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s="7" customFormat="1" ht="15.75" customHeight="1" x14ac:dyDescent="0.2">
      <c r="A643" s="6"/>
      <c r="B643" s="6"/>
      <c r="C643" s="6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s="7" customFormat="1" ht="15.75" customHeight="1" x14ac:dyDescent="0.2">
      <c r="A644" s="6"/>
      <c r="B644" s="6"/>
      <c r="C644" s="6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s="7" customFormat="1" ht="15.75" customHeight="1" x14ac:dyDescent="0.2">
      <c r="A645" s="6"/>
      <c r="B645" s="6"/>
      <c r="C645" s="6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s="7" customFormat="1" ht="15.75" customHeight="1" x14ac:dyDescent="0.2">
      <c r="A646" s="6"/>
      <c r="B646" s="6"/>
      <c r="C646" s="6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s="7" customFormat="1" ht="15.75" customHeight="1" x14ac:dyDescent="0.2">
      <c r="A647" s="6"/>
      <c r="B647" s="6"/>
      <c r="C647" s="6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s="7" customFormat="1" ht="15.75" customHeight="1" x14ac:dyDescent="0.2">
      <c r="A648" s="6"/>
      <c r="B648" s="6"/>
      <c r="C648" s="6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s="7" customFormat="1" ht="15.75" customHeight="1" x14ac:dyDescent="0.2">
      <c r="A649" s="6"/>
      <c r="B649" s="6"/>
      <c r="C649" s="6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s="7" customFormat="1" ht="15.75" customHeight="1" x14ac:dyDescent="0.2">
      <c r="A650" s="6"/>
      <c r="B650" s="6"/>
      <c r="C650" s="6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s="7" customFormat="1" ht="15.75" customHeight="1" x14ac:dyDescent="0.2">
      <c r="A651" s="6"/>
      <c r="B651" s="6"/>
      <c r="C651" s="6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s="7" customFormat="1" ht="15.75" customHeight="1" x14ac:dyDescent="0.2">
      <c r="A652" s="6"/>
      <c r="B652" s="6"/>
      <c r="C652" s="6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s="7" customFormat="1" ht="15.75" customHeight="1" x14ac:dyDescent="0.2">
      <c r="A653" s="6"/>
      <c r="B653" s="6"/>
      <c r="C653" s="6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s="7" customFormat="1" ht="15.75" customHeight="1" x14ac:dyDescent="0.2">
      <c r="A654" s="6"/>
      <c r="B654" s="6"/>
      <c r="C654" s="6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s="7" customFormat="1" ht="15.75" customHeight="1" x14ac:dyDescent="0.2">
      <c r="A655" s="6"/>
      <c r="B655" s="6"/>
      <c r="C655" s="6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s="7" customFormat="1" ht="15.75" customHeight="1" x14ac:dyDescent="0.2">
      <c r="A656" s="6"/>
      <c r="B656" s="6"/>
      <c r="C656" s="6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s="7" customFormat="1" ht="15.75" customHeight="1" x14ac:dyDescent="0.2">
      <c r="A657" s="6"/>
      <c r="B657" s="6"/>
      <c r="C657" s="6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s="7" customFormat="1" ht="15.75" customHeight="1" x14ac:dyDescent="0.2">
      <c r="A658" s="6"/>
      <c r="B658" s="6"/>
      <c r="C658" s="6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s="7" customFormat="1" ht="15.75" customHeight="1" x14ac:dyDescent="0.2">
      <c r="A659" s="6"/>
      <c r="B659" s="6"/>
      <c r="C659" s="6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s="7" customFormat="1" ht="15.75" customHeight="1" x14ac:dyDescent="0.2">
      <c r="A660" s="6"/>
      <c r="B660" s="6"/>
      <c r="C660" s="6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s="7" customFormat="1" ht="15.75" customHeight="1" x14ac:dyDescent="0.2">
      <c r="A661" s="6"/>
      <c r="B661" s="6"/>
      <c r="C661" s="6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s="7" customFormat="1" ht="15.75" customHeight="1" x14ac:dyDescent="0.2">
      <c r="A662" s="6"/>
      <c r="B662" s="6"/>
      <c r="C662" s="6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s="7" customFormat="1" ht="15.75" customHeight="1" x14ac:dyDescent="0.2">
      <c r="A663" s="6"/>
      <c r="B663" s="6"/>
      <c r="C663" s="6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s="7" customFormat="1" ht="15.75" customHeight="1" x14ac:dyDescent="0.2">
      <c r="A664" s="6"/>
      <c r="B664" s="6"/>
      <c r="C664" s="6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s="7" customFormat="1" ht="15.75" customHeight="1" x14ac:dyDescent="0.2">
      <c r="A665" s="6"/>
      <c r="B665" s="6"/>
      <c r="C665" s="6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s="7" customFormat="1" ht="15.75" customHeight="1" x14ac:dyDescent="0.2">
      <c r="A666" s="6"/>
      <c r="B666" s="6"/>
      <c r="C666" s="6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s="7" customFormat="1" ht="15.75" customHeight="1" x14ac:dyDescent="0.2">
      <c r="A667" s="6"/>
      <c r="B667" s="6"/>
      <c r="C667" s="6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s="7" customFormat="1" ht="15.75" customHeight="1" x14ac:dyDescent="0.2">
      <c r="A668" s="6"/>
      <c r="B668" s="6"/>
      <c r="C668" s="6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s="7" customFormat="1" ht="15.75" customHeight="1" x14ac:dyDescent="0.2">
      <c r="A669" s="6"/>
      <c r="B669" s="6"/>
      <c r="C669" s="6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s="7" customFormat="1" ht="15.75" customHeight="1" x14ac:dyDescent="0.2">
      <c r="A670" s="6"/>
      <c r="B670" s="6"/>
      <c r="C670" s="6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s="7" customFormat="1" ht="15.75" customHeight="1" x14ac:dyDescent="0.2">
      <c r="A671" s="6"/>
      <c r="B671" s="6"/>
      <c r="C671" s="6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s="7" customFormat="1" ht="15.75" customHeight="1" x14ac:dyDescent="0.2">
      <c r="A672" s="6"/>
      <c r="B672" s="6"/>
      <c r="C672" s="6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s="7" customFormat="1" ht="15.75" customHeight="1" x14ac:dyDescent="0.2">
      <c r="A673" s="6"/>
      <c r="B673" s="6"/>
      <c r="C673" s="6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s="7" customFormat="1" ht="15.75" customHeight="1" x14ac:dyDescent="0.2">
      <c r="A674" s="6"/>
      <c r="B674" s="6"/>
      <c r="C674" s="6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s="7" customFormat="1" ht="15.75" customHeight="1" x14ac:dyDescent="0.2">
      <c r="A675" s="6"/>
      <c r="B675" s="6"/>
      <c r="C675" s="6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s="7" customFormat="1" ht="15.75" customHeight="1" x14ac:dyDescent="0.2">
      <c r="A676" s="6"/>
      <c r="B676" s="6"/>
      <c r="C676" s="6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s="7" customFormat="1" ht="15.75" customHeight="1" x14ac:dyDescent="0.2">
      <c r="A677" s="6"/>
      <c r="B677" s="6"/>
      <c r="C677" s="6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s="7" customFormat="1" ht="15.75" customHeight="1" x14ac:dyDescent="0.2">
      <c r="A678" s="6"/>
      <c r="B678" s="6"/>
      <c r="C678" s="6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s="7" customFormat="1" ht="15.75" customHeight="1" x14ac:dyDescent="0.2">
      <c r="A679" s="6"/>
      <c r="B679" s="6"/>
      <c r="C679" s="6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s="7" customFormat="1" ht="15.75" customHeight="1" x14ac:dyDescent="0.2">
      <c r="A680" s="6"/>
      <c r="B680" s="6"/>
      <c r="C680" s="6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s="7" customFormat="1" ht="15.75" customHeight="1" x14ac:dyDescent="0.2">
      <c r="A681" s="6"/>
      <c r="B681" s="6"/>
      <c r="C681" s="6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s="7" customFormat="1" ht="15.75" customHeight="1" x14ac:dyDescent="0.2">
      <c r="A682" s="6"/>
      <c r="B682" s="6"/>
      <c r="C682" s="6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s="7" customFormat="1" ht="15.75" customHeight="1" x14ac:dyDescent="0.2">
      <c r="A683" s="6"/>
      <c r="B683" s="6"/>
      <c r="C683" s="6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s="7" customFormat="1" ht="15.75" customHeight="1" x14ac:dyDescent="0.2">
      <c r="A684" s="6"/>
      <c r="B684" s="6"/>
      <c r="C684" s="6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ht="15.75" customHeight="1" x14ac:dyDescent="0.2">
      <c r="A685" s="6"/>
      <c r="B685" s="6"/>
      <c r="C685" s="6"/>
    </row>
    <row r="686" spans="1:13" ht="15.75" customHeight="1" x14ac:dyDescent="0.2">
      <c r="A686" s="6"/>
      <c r="B686" s="6"/>
      <c r="C686" s="6"/>
    </row>
    <row r="687" spans="1:13" ht="15.75" customHeight="1" x14ac:dyDescent="0.2">
      <c r="A687" s="6"/>
      <c r="B687" s="6"/>
      <c r="C687" s="6"/>
    </row>
    <row r="688" spans="1:13" ht="15.75" customHeight="1" x14ac:dyDescent="0.2">
      <c r="A688" s="6"/>
      <c r="B688" s="6"/>
      <c r="C688" s="6"/>
    </row>
    <row r="689" spans="1:3" ht="15.75" customHeight="1" x14ac:dyDescent="0.2">
      <c r="A689" s="6"/>
      <c r="B689" s="6"/>
      <c r="C689" s="6"/>
    </row>
    <row r="690" spans="1:3" ht="15.75" customHeight="1" x14ac:dyDescent="0.2">
      <c r="A690" s="6"/>
      <c r="B690" s="6"/>
      <c r="C690" s="6"/>
    </row>
    <row r="691" spans="1:3" ht="15.75" customHeight="1" x14ac:dyDescent="0.2">
      <c r="A691" s="6"/>
      <c r="B691" s="6"/>
      <c r="C691" s="6"/>
    </row>
    <row r="692" spans="1:3" ht="15.75" customHeight="1" x14ac:dyDescent="0.2">
      <c r="A692" s="6"/>
      <c r="B692" s="6"/>
      <c r="C692" s="6"/>
    </row>
    <row r="693" spans="1:3" ht="15.75" customHeight="1" x14ac:dyDescent="0.2">
      <c r="A693" s="6"/>
      <c r="B693" s="6"/>
      <c r="C693" s="6"/>
    </row>
    <row r="694" spans="1:3" ht="15.75" customHeight="1" x14ac:dyDescent="0.2">
      <c r="A694" s="6"/>
      <c r="B694" s="6"/>
      <c r="C694" s="6"/>
    </row>
    <row r="695" spans="1:3" ht="15.75" customHeight="1" x14ac:dyDescent="0.2">
      <c r="A695" s="6"/>
      <c r="B695" s="6"/>
      <c r="C695" s="6"/>
    </row>
    <row r="696" spans="1:3" ht="15.75" customHeight="1" x14ac:dyDescent="0.2">
      <c r="A696" s="6"/>
      <c r="B696" s="6"/>
      <c r="C696" s="6"/>
    </row>
    <row r="697" spans="1:3" ht="15.75" customHeight="1" x14ac:dyDescent="0.2">
      <c r="A697" s="6"/>
      <c r="B697" s="6"/>
      <c r="C697" s="6"/>
    </row>
    <row r="698" spans="1:3" ht="15.75" customHeight="1" x14ac:dyDescent="0.2">
      <c r="A698" s="6"/>
      <c r="B698" s="6"/>
      <c r="C698" s="6"/>
    </row>
    <row r="699" spans="1:3" ht="15.75" customHeight="1" x14ac:dyDescent="0.2">
      <c r="A699" s="6"/>
      <c r="B699" s="6"/>
      <c r="C699" s="6"/>
    </row>
    <row r="700" spans="1:3" ht="15.75" customHeight="1" x14ac:dyDescent="0.2">
      <c r="A700" s="6"/>
      <c r="B700" s="6"/>
      <c r="C700" s="6"/>
    </row>
    <row r="701" spans="1:3" ht="15.75" customHeight="1" x14ac:dyDescent="0.2">
      <c r="A701" s="6"/>
      <c r="B701" s="6"/>
      <c r="C701" s="6"/>
    </row>
    <row r="702" spans="1:3" ht="15.75" customHeight="1" x14ac:dyDescent="0.2">
      <c r="A702" s="6"/>
      <c r="B702" s="6"/>
      <c r="C702" s="6"/>
    </row>
    <row r="703" spans="1:3" ht="15.75" customHeight="1" x14ac:dyDescent="0.2">
      <c r="A703" s="6"/>
      <c r="B703" s="6"/>
      <c r="C703" s="6"/>
    </row>
    <row r="704" spans="1:3" ht="15.75" customHeight="1" x14ac:dyDescent="0.2">
      <c r="A704" s="6"/>
      <c r="B704" s="6"/>
      <c r="C704" s="6"/>
    </row>
    <row r="705" spans="1:3" ht="15.75" customHeight="1" x14ac:dyDescent="0.2">
      <c r="A705" s="6"/>
      <c r="B705" s="6"/>
      <c r="C705" s="6"/>
    </row>
    <row r="706" spans="1:3" ht="15.75" customHeight="1" x14ac:dyDescent="0.2">
      <c r="A706" s="6"/>
      <c r="B706" s="6"/>
      <c r="C706" s="6"/>
    </row>
    <row r="707" spans="1:3" ht="15.75" customHeight="1" x14ac:dyDescent="0.2">
      <c r="A707" s="6"/>
      <c r="B707" s="6"/>
      <c r="C707" s="6"/>
    </row>
    <row r="708" spans="1:3" ht="15.75" customHeight="1" x14ac:dyDescent="0.2">
      <c r="A708" s="6"/>
      <c r="B708" s="6"/>
      <c r="C708" s="6"/>
    </row>
    <row r="709" spans="1:3" ht="15.75" customHeight="1" x14ac:dyDescent="0.2">
      <c r="A709" s="6"/>
      <c r="B709" s="6"/>
      <c r="C709" s="6"/>
    </row>
    <row r="710" spans="1:3" ht="15.75" customHeight="1" x14ac:dyDescent="0.2">
      <c r="A710" s="6"/>
      <c r="B710" s="6"/>
      <c r="C710" s="6"/>
    </row>
    <row r="711" spans="1:3" ht="15.75" customHeight="1" x14ac:dyDescent="0.2">
      <c r="A711" s="6"/>
      <c r="B711" s="6"/>
      <c r="C711" s="6"/>
    </row>
    <row r="712" spans="1:3" ht="15.75" customHeight="1" x14ac:dyDescent="0.2">
      <c r="A712" s="6"/>
      <c r="B712" s="6"/>
      <c r="C712" s="6"/>
    </row>
    <row r="713" spans="1:3" ht="15.75" customHeight="1" x14ac:dyDescent="0.2">
      <c r="A713" s="6"/>
      <c r="B713" s="6"/>
      <c r="C713" s="6"/>
    </row>
    <row r="714" spans="1:3" ht="15.75" customHeight="1" x14ac:dyDescent="0.2">
      <c r="A714" s="6"/>
      <c r="B714" s="6"/>
      <c r="C714" s="6"/>
    </row>
    <row r="715" spans="1:3" ht="15.75" customHeight="1" x14ac:dyDescent="0.2">
      <c r="A715" s="6"/>
      <c r="B715" s="6"/>
      <c r="C715" s="6"/>
    </row>
    <row r="716" spans="1:3" ht="15.75" customHeight="1" x14ac:dyDescent="0.2">
      <c r="A716" s="6"/>
      <c r="B716" s="6"/>
      <c r="C716" s="6"/>
    </row>
    <row r="717" spans="1:3" ht="15.75" customHeight="1" x14ac:dyDescent="0.2">
      <c r="A717" s="6"/>
      <c r="B717" s="6"/>
      <c r="C717" s="6"/>
    </row>
    <row r="718" spans="1:3" ht="15.75" customHeight="1" x14ac:dyDescent="0.2">
      <c r="A718" s="6"/>
      <c r="B718" s="6"/>
      <c r="C718" s="6"/>
    </row>
    <row r="719" spans="1:3" ht="15.75" customHeight="1" x14ac:dyDescent="0.2">
      <c r="A719" s="6"/>
      <c r="B719" s="6"/>
      <c r="C719" s="6"/>
    </row>
    <row r="720" spans="1:3" ht="15.75" customHeight="1" x14ac:dyDescent="0.2">
      <c r="A720" s="6"/>
      <c r="B720" s="6"/>
      <c r="C720" s="6"/>
    </row>
    <row r="721" spans="1:3" ht="15.75" customHeight="1" x14ac:dyDescent="0.2">
      <c r="A721" s="6"/>
      <c r="B721" s="6"/>
      <c r="C721" s="6"/>
    </row>
    <row r="722" spans="1:3" ht="15.75" customHeight="1" x14ac:dyDescent="0.2">
      <c r="A722" s="6"/>
      <c r="B722" s="6"/>
      <c r="C722" s="6"/>
    </row>
    <row r="723" spans="1:3" ht="15.75" customHeight="1" x14ac:dyDescent="0.2">
      <c r="A723" s="6"/>
      <c r="B723" s="6"/>
      <c r="C723" s="6"/>
    </row>
    <row r="724" spans="1:3" ht="15.75" customHeight="1" x14ac:dyDescent="0.2">
      <c r="A724" s="6"/>
      <c r="B724" s="6"/>
      <c r="C724" s="6"/>
    </row>
    <row r="725" spans="1:3" ht="15.75" customHeight="1" x14ac:dyDescent="0.2">
      <c r="A725" s="6"/>
      <c r="B725" s="6"/>
      <c r="C725" s="6"/>
    </row>
    <row r="726" spans="1:3" ht="15.75" customHeight="1" x14ac:dyDescent="0.2">
      <c r="A726" s="6"/>
      <c r="B726" s="6"/>
      <c r="C726" s="6"/>
    </row>
    <row r="727" spans="1:3" ht="15.75" customHeight="1" x14ac:dyDescent="0.2">
      <c r="A727" s="6"/>
      <c r="B727" s="6"/>
      <c r="C727" s="6"/>
    </row>
    <row r="728" spans="1:3" ht="15.75" customHeight="1" x14ac:dyDescent="0.2">
      <c r="A728" s="6"/>
      <c r="B728" s="6"/>
      <c r="C728" s="6"/>
    </row>
    <row r="729" spans="1:3" ht="15.75" customHeight="1" x14ac:dyDescent="0.2">
      <c r="A729" s="6"/>
      <c r="B729" s="6"/>
      <c r="C729" s="6"/>
    </row>
    <row r="730" spans="1:3" ht="15.75" customHeight="1" x14ac:dyDescent="0.2">
      <c r="A730" s="6"/>
      <c r="B730" s="6"/>
      <c r="C730" s="6"/>
    </row>
    <row r="731" spans="1:3" ht="15.75" customHeight="1" x14ac:dyDescent="0.2">
      <c r="A731" s="6"/>
      <c r="B731" s="6"/>
      <c r="C731" s="6"/>
    </row>
    <row r="732" spans="1:3" ht="15.75" customHeight="1" x14ac:dyDescent="0.2">
      <c r="A732" s="6"/>
      <c r="B732" s="6"/>
      <c r="C732" s="6"/>
    </row>
    <row r="733" spans="1:3" ht="15.75" customHeight="1" x14ac:dyDescent="0.2">
      <c r="A733" s="6"/>
      <c r="B733" s="6"/>
      <c r="C733" s="6"/>
    </row>
    <row r="734" spans="1:3" ht="15.75" customHeight="1" x14ac:dyDescent="0.2">
      <c r="A734" s="6"/>
      <c r="B734" s="6"/>
      <c r="C734" s="6"/>
    </row>
    <row r="735" spans="1:3" ht="15.75" customHeight="1" x14ac:dyDescent="0.2">
      <c r="A735" s="6"/>
      <c r="B735" s="6"/>
      <c r="C735" s="6"/>
    </row>
    <row r="736" spans="1:3" ht="15.75" customHeight="1" x14ac:dyDescent="0.2">
      <c r="A736" s="6"/>
      <c r="B736" s="6"/>
      <c r="C736" s="6"/>
    </row>
    <row r="737" spans="1:3" ht="15.75" customHeight="1" x14ac:dyDescent="0.2">
      <c r="A737" s="6"/>
      <c r="B737" s="6"/>
      <c r="C737" s="6"/>
    </row>
    <row r="738" spans="1:3" ht="15.75" customHeight="1" x14ac:dyDescent="0.2">
      <c r="A738" s="6"/>
      <c r="B738" s="6"/>
      <c r="C738" s="6"/>
    </row>
    <row r="739" spans="1:3" ht="15.75" customHeight="1" x14ac:dyDescent="0.2">
      <c r="A739" s="6"/>
      <c r="B739" s="6"/>
      <c r="C739" s="6"/>
    </row>
    <row r="740" spans="1:3" ht="15.75" customHeight="1" x14ac:dyDescent="0.2">
      <c r="A740" s="6"/>
      <c r="B740" s="6"/>
      <c r="C740" s="6"/>
    </row>
    <row r="741" spans="1:3" ht="15.75" customHeight="1" x14ac:dyDescent="0.2">
      <c r="A741" s="6"/>
      <c r="B741" s="6"/>
      <c r="C741" s="6"/>
    </row>
    <row r="742" spans="1:3" ht="15.75" customHeight="1" x14ac:dyDescent="0.2">
      <c r="A742" s="6"/>
      <c r="B742" s="6"/>
      <c r="C742" s="6"/>
    </row>
    <row r="743" spans="1:3" ht="15.75" customHeight="1" x14ac:dyDescent="0.2">
      <c r="A743" s="6"/>
      <c r="B743" s="6"/>
      <c r="C743" s="6"/>
    </row>
    <row r="744" spans="1:3" ht="15.75" customHeight="1" x14ac:dyDescent="0.2">
      <c r="A744" s="6"/>
      <c r="B744" s="6"/>
      <c r="C744" s="6"/>
    </row>
    <row r="745" spans="1:3" ht="15.75" customHeight="1" x14ac:dyDescent="0.2">
      <c r="A745" s="6"/>
      <c r="B745" s="6"/>
      <c r="C745" s="6"/>
    </row>
    <row r="746" spans="1:3" ht="15.75" customHeight="1" x14ac:dyDescent="0.2">
      <c r="A746" s="6"/>
      <c r="B746" s="6"/>
      <c r="C746" s="6"/>
    </row>
    <row r="747" spans="1:3" ht="15.75" customHeight="1" x14ac:dyDescent="0.2">
      <c r="A747" s="6"/>
      <c r="B747" s="6"/>
      <c r="C747" s="6"/>
    </row>
    <row r="748" spans="1:3" ht="15.75" customHeight="1" x14ac:dyDescent="0.2">
      <c r="A748" s="6"/>
      <c r="B748" s="6"/>
      <c r="C748" s="6"/>
    </row>
    <row r="749" spans="1:3" ht="15.75" customHeight="1" x14ac:dyDescent="0.2">
      <c r="A749" s="6"/>
      <c r="B749" s="6"/>
      <c r="C749" s="6"/>
    </row>
    <row r="750" spans="1:3" ht="15.75" customHeight="1" x14ac:dyDescent="0.2">
      <c r="A750" s="6"/>
      <c r="B750" s="6"/>
      <c r="C750" s="6"/>
    </row>
    <row r="751" spans="1:3" ht="15.75" customHeight="1" x14ac:dyDescent="0.2">
      <c r="A751" s="6"/>
      <c r="B751" s="6"/>
      <c r="C751" s="6"/>
    </row>
    <row r="752" spans="1:3" ht="15.75" customHeight="1" x14ac:dyDescent="0.2">
      <c r="A752" s="6"/>
      <c r="B752" s="6"/>
      <c r="C752" s="6"/>
    </row>
    <row r="753" spans="1:3" ht="15.75" customHeight="1" x14ac:dyDescent="0.2">
      <c r="A753" s="6"/>
      <c r="B753" s="6"/>
      <c r="C753" s="6"/>
    </row>
    <row r="754" spans="1:3" ht="15.75" customHeight="1" x14ac:dyDescent="0.2">
      <c r="A754" s="6"/>
      <c r="B754" s="6"/>
      <c r="C754" s="6"/>
    </row>
    <row r="755" spans="1:3" ht="15.75" customHeight="1" x14ac:dyDescent="0.2">
      <c r="A755" s="6"/>
      <c r="B755" s="6"/>
      <c r="C755" s="6"/>
    </row>
    <row r="756" spans="1:3" ht="15.75" customHeight="1" x14ac:dyDescent="0.2">
      <c r="A756" s="6"/>
      <c r="B756" s="6"/>
      <c r="C756" s="6"/>
    </row>
    <row r="757" spans="1:3" ht="15.75" customHeight="1" x14ac:dyDescent="0.2">
      <c r="A757" s="6"/>
      <c r="B757" s="6"/>
      <c r="C757" s="6"/>
    </row>
    <row r="758" spans="1:3" ht="15.75" customHeight="1" x14ac:dyDescent="0.2">
      <c r="A758" s="6"/>
      <c r="B758" s="6"/>
      <c r="C758" s="6"/>
    </row>
    <row r="759" spans="1:3" ht="15.75" customHeight="1" x14ac:dyDescent="0.2">
      <c r="A759" s="6"/>
      <c r="B759" s="6"/>
      <c r="C759" s="6"/>
    </row>
    <row r="760" spans="1:3" ht="15.75" customHeight="1" x14ac:dyDescent="0.2">
      <c r="A760" s="6"/>
      <c r="B760" s="6"/>
      <c r="C760" s="6"/>
    </row>
    <row r="761" spans="1:3" ht="15.75" customHeight="1" x14ac:dyDescent="0.2">
      <c r="A761" s="6"/>
      <c r="B761" s="6"/>
      <c r="C761" s="6"/>
    </row>
    <row r="762" spans="1:3" ht="15.75" customHeight="1" x14ac:dyDescent="0.2">
      <c r="A762" s="6"/>
      <c r="B762" s="6"/>
      <c r="C762" s="6"/>
    </row>
    <row r="763" spans="1:3" ht="15.75" customHeight="1" x14ac:dyDescent="0.2">
      <c r="A763" s="6"/>
      <c r="B763" s="6"/>
      <c r="C763" s="6"/>
    </row>
    <row r="764" spans="1:3" ht="15.75" customHeight="1" x14ac:dyDescent="0.2">
      <c r="A764" s="6"/>
      <c r="B764" s="6"/>
      <c r="C764" s="6"/>
    </row>
    <row r="765" spans="1:3" ht="15.75" customHeight="1" x14ac:dyDescent="0.2">
      <c r="A765" s="6"/>
      <c r="B765" s="6"/>
      <c r="C765" s="6"/>
    </row>
    <row r="766" spans="1:3" ht="15.75" customHeight="1" x14ac:dyDescent="0.2">
      <c r="A766" s="6"/>
      <c r="B766" s="6"/>
      <c r="C766" s="6"/>
    </row>
    <row r="767" spans="1:3" ht="15.75" customHeight="1" x14ac:dyDescent="0.2">
      <c r="A767" s="6"/>
      <c r="B767" s="6"/>
      <c r="C767" s="6"/>
    </row>
    <row r="768" spans="1:3" ht="15.75" customHeight="1" x14ac:dyDescent="0.2">
      <c r="A768" s="6"/>
      <c r="B768" s="6"/>
      <c r="C768" s="6"/>
    </row>
    <row r="769" spans="1:3" ht="15.75" customHeight="1" x14ac:dyDescent="0.2">
      <c r="A769" s="6"/>
      <c r="B769" s="6"/>
      <c r="C769" s="6"/>
    </row>
    <row r="770" spans="1:3" ht="15.75" customHeight="1" x14ac:dyDescent="0.2">
      <c r="A770" s="6"/>
      <c r="B770" s="6"/>
      <c r="C770" s="6"/>
    </row>
    <row r="771" spans="1:3" ht="15.75" customHeight="1" x14ac:dyDescent="0.2">
      <c r="A771" s="6"/>
      <c r="B771" s="6"/>
      <c r="C771" s="6"/>
    </row>
    <row r="772" spans="1:3" ht="15.75" customHeight="1" x14ac:dyDescent="0.2">
      <c r="A772" s="6"/>
      <c r="B772" s="6"/>
      <c r="C772" s="6"/>
    </row>
    <row r="773" spans="1:3" ht="15.75" customHeight="1" x14ac:dyDescent="0.2">
      <c r="A773" s="6"/>
      <c r="B773" s="6"/>
      <c r="C773" s="6"/>
    </row>
    <row r="774" spans="1:3" ht="15.75" customHeight="1" x14ac:dyDescent="0.2">
      <c r="A774" s="6"/>
      <c r="B774" s="6"/>
      <c r="C774" s="6"/>
    </row>
    <row r="775" spans="1:3" ht="15.75" customHeight="1" x14ac:dyDescent="0.2">
      <c r="A775" s="6"/>
      <c r="B775" s="6"/>
      <c r="C775" s="6"/>
    </row>
    <row r="776" spans="1:3" ht="15.75" customHeight="1" x14ac:dyDescent="0.2">
      <c r="A776" s="6"/>
      <c r="B776" s="6"/>
      <c r="C776" s="6"/>
    </row>
    <row r="777" spans="1:3" ht="15.75" customHeight="1" x14ac:dyDescent="0.2">
      <c r="A777" s="6"/>
      <c r="B777" s="6"/>
      <c r="C777" s="6"/>
    </row>
    <row r="778" spans="1:3" ht="15.75" customHeight="1" x14ac:dyDescent="0.2">
      <c r="A778" s="6"/>
      <c r="B778" s="6"/>
      <c r="C778" s="6"/>
    </row>
    <row r="779" spans="1:3" ht="15.75" customHeight="1" x14ac:dyDescent="0.2">
      <c r="A779" s="6"/>
      <c r="B779" s="6"/>
      <c r="C779" s="6"/>
    </row>
    <row r="780" spans="1:3" ht="15.75" customHeight="1" x14ac:dyDescent="0.2">
      <c r="A780" s="6"/>
      <c r="B780" s="6"/>
      <c r="C780" s="6"/>
    </row>
    <row r="781" spans="1:3" ht="15.75" customHeight="1" x14ac:dyDescent="0.2">
      <c r="A781" s="6"/>
      <c r="B781" s="6"/>
      <c r="C781" s="6"/>
    </row>
    <row r="782" spans="1:3" ht="15.75" customHeight="1" x14ac:dyDescent="0.2">
      <c r="A782" s="6"/>
      <c r="B782" s="6"/>
      <c r="C782" s="6"/>
    </row>
    <row r="783" spans="1:3" ht="15.75" customHeight="1" x14ac:dyDescent="0.2">
      <c r="A783" s="6"/>
      <c r="B783" s="6"/>
      <c r="C783" s="6"/>
    </row>
    <row r="784" spans="1:3" ht="15.75" customHeight="1" x14ac:dyDescent="0.2">
      <c r="A784" s="6"/>
      <c r="B784" s="6"/>
      <c r="C784" s="6"/>
    </row>
    <row r="785" spans="1:3" ht="15.75" customHeight="1" x14ac:dyDescent="0.2">
      <c r="A785" s="6"/>
      <c r="B785" s="6"/>
      <c r="C785" s="6"/>
    </row>
    <row r="786" spans="1:3" ht="15.75" customHeight="1" x14ac:dyDescent="0.2">
      <c r="A786" s="6"/>
      <c r="B786" s="6"/>
      <c r="C786" s="6"/>
    </row>
    <row r="787" spans="1:3" ht="15.75" customHeight="1" x14ac:dyDescent="0.2">
      <c r="A787" s="6"/>
      <c r="B787" s="6"/>
      <c r="C787" s="6"/>
    </row>
    <row r="788" spans="1:3" ht="15.75" customHeight="1" x14ac:dyDescent="0.2">
      <c r="A788" s="6"/>
      <c r="B788" s="6"/>
      <c r="C788" s="6"/>
    </row>
    <row r="789" spans="1:3" ht="15.75" customHeight="1" x14ac:dyDescent="0.2">
      <c r="A789" s="6"/>
      <c r="B789" s="6"/>
      <c r="C789" s="6"/>
    </row>
    <row r="790" spans="1:3" ht="15.75" customHeight="1" x14ac:dyDescent="0.2">
      <c r="A790" s="6"/>
      <c r="B790" s="6"/>
      <c r="C790" s="6"/>
    </row>
    <row r="791" spans="1:3" ht="15.75" customHeight="1" x14ac:dyDescent="0.2">
      <c r="A791" s="6"/>
      <c r="B791" s="6"/>
      <c r="C791" s="6"/>
    </row>
    <row r="792" spans="1:3" ht="15.75" customHeight="1" x14ac:dyDescent="0.2">
      <c r="A792" s="6"/>
      <c r="B792" s="6"/>
      <c r="C792" s="6"/>
    </row>
    <row r="793" spans="1:3" ht="15.75" customHeight="1" x14ac:dyDescent="0.2">
      <c r="A793" s="6"/>
      <c r="B793" s="6"/>
      <c r="C793" s="6"/>
    </row>
    <row r="794" spans="1:3" ht="15.75" customHeight="1" x14ac:dyDescent="0.2">
      <c r="A794" s="6"/>
      <c r="B794" s="6"/>
      <c r="C794" s="6"/>
    </row>
    <row r="795" spans="1:3" ht="15.75" customHeight="1" x14ac:dyDescent="0.2">
      <c r="A795" s="6"/>
      <c r="B795" s="6"/>
      <c r="C795" s="6"/>
    </row>
    <row r="796" spans="1:3" ht="15.75" customHeight="1" x14ac:dyDescent="0.2">
      <c r="A796" s="6"/>
      <c r="B796" s="6"/>
      <c r="C796" s="6"/>
    </row>
    <row r="797" spans="1:3" ht="15.75" customHeight="1" x14ac:dyDescent="0.2">
      <c r="A797" s="6"/>
      <c r="B797" s="6"/>
      <c r="C797" s="6"/>
    </row>
    <row r="798" spans="1:3" ht="15.75" customHeight="1" x14ac:dyDescent="0.2">
      <c r="A798" s="6"/>
      <c r="B798" s="6"/>
      <c r="C798" s="6"/>
    </row>
    <row r="799" spans="1:3" ht="15.75" customHeight="1" x14ac:dyDescent="0.2">
      <c r="A799" s="6"/>
      <c r="B799" s="6"/>
      <c r="C799" s="6"/>
    </row>
    <row r="800" spans="1:3" ht="15.75" customHeight="1" x14ac:dyDescent="0.2">
      <c r="A800" s="6"/>
      <c r="B800" s="6"/>
      <c r="C800" s="6"/>
    </row>
    <row r="801" spans="1:3" ht="15.75" customHeight="1" x14ac:dyDescent="0.2">
      <c r="A801" s="6"/>
      <c r="B801" s="6"/>
      <c r="C801" s="6"/>
    </row>
    <row r="802" spans="1:3" ht="15.75" customHeight="1" x14ac:dyDescent="0.2">
      <c r="A802" s="6"/>
      <c r="B802" s="6"/>
      <c r="C802" s="6"/>
    </row>
    <row r="803" spans="1:3" ht="15.75" customHeight="1" x14ac:dyDescent="0.2">
      <c r="A803" s="6"/>
      <c r="B803" s="6"/>
      <c r="C803" s="6"/>
    </row>
    <row r="804" spans="1:3" ht="15.75" customHeight="1" x14ac:dyDescent="0.2">
      <c r="A804" s="6"/>
      <c r="B804" s="6"/>
      <c r="C804" s="6"/>
    </row>
    <row r="805" spans="1:3" ht="15.75" customHeight="1" x14ac:dyDescent="0.2">
      <c r="A805" s="6"/>
      <c r="B805" s="6"/>
      <c r="C805" s="6"/>
    </row>
    <row r="806" spans="1:3" ht="15.75" customHeight="1" x14ac:dyDescent="0.2">
      <c r="A806" s="6"/>
      <c r="B806" s="6"/>
      <c r="C806" s="6"/>
    </row>
    <row r="807" spans="1:3" ht="15.75" customHeight="1" x14ac:dyDescent="0.2">
      <c r="A807" s="6"/>
      <c r="B807" s="6"/>
      <c r="C807" s="6"/>
    </row>
    <row r="808" spans="1:3" ht="15.75" customHeight="1" x14ac:dyDescent="0.2">
      <c r="A808" s="6"/>
      <c r="B808" s="6"/>
      <c r="C808" s="6"/>
    </row>
    <row r="809" spans="1:3" ht="15.75" customHeight="1" x14ac:dyDescent="0.2">
      <c r="A809" s="6"/>
      <c r="B809" s="6"/>
      <c r="C809" s="6"/>
    </row>
    <row r="810" spans="1:3" ht="15.75" customHeight="1" x14ac:dyDescent="0.2">
      <c r="A810" s="6"/>
      <c r="B810" s="6"/>
      <c r="C810" s="6"/>
    </row>
    <row r="811" spans="1:3" ht="15.75" customHeight="1" x14ac:dyDescent="0.2">
      <c r="A811" s="6"/>
      <c r="B811" s="6"/>
      <c r="C811" s="6"/>
    </row>
    <row r="812" spans="1:3" ht="15.75" customHeight="1" x14ac:dyDescent="0.2">
      <c r="A812" s="6"/>
      <c r="B812" s="6"/>
      <c r="C812" s="6"/>
    </row>
    <row r="813" spans="1:3" ht="15.75" customHeight="1" x14ac:dyDescent="0.2">
      <c r="A813" s="6"/>
      <c r="B813" s="6"/>
      <c r="C813" s="6"/>
    </row>
    <row r="814" spans="1:3" ht="15.75" customHeight="1" x14ac:dyDescent="0.2">
      <c r="A814" s="6"/>
      <c r="B814" s="6"/>
      <c r="C814" s="6"/>
    </row>
    <row r="815" spans="1:3" ht="15.75" customHeight="1" x14ac:dyDescent="0.2">
      <c r="A815" s="6"/>
      <c r="B815" s="6"/>
      <c r="C815" s="6"/>
    </row>
    <row r="816" spans="1:3" ht="15.75" customHeight="1" x14ac:dyDescent="0.2">
      <c r="A816" s="6"/>
      <c r="B816" s="6"/>
      <c r="C816" s="6"/>
    </row>
    <row r="817" spans="1:3" ht="15.75" customHeight="1" x14ac:dyDescent="0.2">
      <c r="A817" s="6"/>
      <c r="B817" s="6"/>
      <c r="C817" s="6"/>
    </row>
    <row r="818" spans="1:3" ht="15.75" customHeight="1" x14ac:dyDescent="0.2">
      <c r="A818" s="6"/>
      <c r="B818" s="6"/>
      <c r="C818" s="6"/>
    </row>
    <row r="819" spans="1:3" ht="15.75" customHeight="1" x14ac:dyDescent="0.2">
      <c r="A819" s="6"/>
      <c r="B819" s="6"/>
      <c r="C819" s="6"/>
    </row>
    <row r="820" spans="1:3" ht="15.75" customHeight="1" x14ac:dyDescent="0.2">
      <c r="A820" s="6"/>
      <c r="B820" s="6"/>
      <c r="C820" s="6"/>
    </row>
    <row r="821" spans="1:3" ht="15.75" customHeight="1" x14ac:dyDescent="0.2">
      <c r="A821" s="6"/>
      <c r="B821" s="6"/>
      <c r="C821" s="6"/>
    </row>
    <row r="822" spans="1:3" ht="15.75" customHeight="1" x14ac:dyDescent="0.2">
      <c r="A822" s="6"/>
      <c r="B822" s="6"/>
      <c r="C822" s="6"/>
    </row>
    <row r="823" spans="1:3" ht="15.75" customHeight="1" x14ac:dyDescent="0.2">
      <c r="A823" s="6"/>
      <c r="B823" s="6"/>
      <c r="C823" s="6"/>
    </row>
    <row r="824" spans="1:3" ht="15.75" customHeight="1" x14ac:dyDescent="0.2">
      <c r="A824" s="6"/>
      <c r="B824" s="6"/>
      <c r="C824" s="6"/>
    </row>
    <row r="825" spans="1:3" ht="15.75" customHeight="1" x14ac:dyDescent="0.2">
      <c r="A825" s="6"/>
      <c r="B825" s="6"/>
      <c r="C825" s="6"/>
    </row>
    <row r="826" spans="1:3" ht="15.75" customHeight="1" x14ac:dyDescent="0.2">
      <c r="A826" s="6"/>
      <c r="B826" s="6"/>
      <c r="C826" s="6"/>
    </row>
    <row r="827" spans="1:3" ht="15.75" customHeight="1" x14ac:dyDescent="0.2">
      <c r="A827" s="6"/>
      <c r="B827" s="6"/>
      <c r="C827" s="6"/>
    </row>
    <row r="828" spans="1:3" ht="15.75" customHeight="1" x14ac:dyDescent="0.2">
      <c r="A828" s="6"/>
      <c r="B828" s="6"/>
      <c r="C828" s="6"/>
    </row>
    <row r="829" spans="1:3" ht="15.75" customHeight="1" x14ac:dyDescent="0.2">
      <c r="A829" s="6"/>
      <c r="B829" s="6"/>
      <c r="C829" s="6"/>
    </row>
    <row r="830" spans="1:3" ht="15.75" customHeight="1" x14ac:dyDescent="0.2">
      <c r="A830" s="6"/>
      <c r="B830" s="6"/>
      <c r="C830" s="6"/>
    </row>
    <row r="831" spans="1:3" ht="15.75" customHeight="1" x14ac:dyDescent="0.2">
      <c r="A831" s="6"/>
      <c r="B831" s="6"/>
      <c r="C831" s="6"/>
    </row>
    <row r="832" spans="1:3" ht="15.75" customHeight="1" x14ac:dyDescent="0.2">
      <c r="A832" s="6"/>
      <c r="B832" s="6"/>
      <c r="C832" s="6"/>
    </row>
    <row r="833" spans="1:3" ht="15.75" customHeight="1" x14ac:dyDescent="0.2">
      <c r="A833" s="6"/>
      <c r="B833" s="6"/>
      <c r="C833" s="6"/>
    </row>
    <row r="834" spans="1:3" ht="15.75" customHeight="1" x14ac:dyDescent="0.2">
      <c r="A834" s="6"/>
      <c r="B834" s="6"/>
      <c r="C834" s="6"/>
    </row>
    <row r="835" spans="1:3" ht="15.75" customHeight="1" x14ac:dyDescent="0.2">
      <c r="A835" s="6"/>
      <c r="B835" s="6"/>
      <c r="C835" s="6"/>
    </row>
    <row r="836" spans="1:3" ht="15.75" customHeight="1" x14ac:dyDescent="0.2">
      <c r="A836" s="6"/>
      <c r="B836" s="6"/>
      <c r="C836" s="6"/>
    </row>
    <row r="837" spans="1:3" ht="15.75" customHeight="1" x14ac:dyDescent="0.2">
      <c r="A837" s="6"/>
      <c r="B837" s="6"/>
      <c r="C837" s="6"/>
    </row>
    <row r="838" spans="1:3" ht="15.75" customHeight="1" x14ac:dyDescent="0.2">
      <c r="A838" s="6"/>
      <c r="B838" s="6"/>
      <c r="C838" s="6"/>
    </row>
    <row r="839" spans="1:3" ht="15.75" customHeight="1" x14ac:dyDescent="0.2">
      <c r="A839" s="6"/>
      <c r="B839" s="6"/>
      <c r="C839" s="6"/>
    </row>
    <row r="840" spans="1:3" ht="15.75" customHeight="1" x14ac:dyDescent="0.2">
      <c r="A840" s="6"/>
      <c r="B840" s="6"/>
      <c r="C840" s="6"/>
    </row>
    <row r="841" spans="1:3" ht="15.75" customHeight="1" x14ac:dyDescent="0.2">
      <c r="A841" s="6"/>
      <c r="B841" s="6"/>
      <c r="C841" s="6"/>
    </row>
    <row r="842" spans="1:3" ht="15.75" customHeight="1" x14ac:dyDescent="0.2">
      <c r="A842" s="6"/>
      <c r="B842" s="6"/>
      <c r="C842" s="6"/>
    </row>
    <row r="843" spans="1:3" ht="15.75" customHeight="1" x14ac:dyDescent="0.2">
      <c r="A843" s="6"/>
      <c r="B843" s="6"/>
      <c r="C843" s="6"/>
    </row>
    <row r="844" spans="1:3" ht="15.75" customHeight="1" x14ac:dyDescent="0.2">
      <c r="A844" s="6"/>
      <c r="B844" s="6"/>
      <c r="C844" s="6"/>
    </row>
    <row r="845" spans="1:3" ht="15.75" customHeight="1" x14ac:dyDescent="0.2">
      <c r="A845" s="6"/>
      <c r="B845" s="6"/>
      <c r="C845" s="6"/>
    </row>
    <row r="846" spans="1:3" ht="15.75" customHeight="1" x14ac:dyDescent="0.2">
      <c r="A846" s="6"/>
      <c r="B846" s="6"/>
      <c r="C846" s="6"/>
    </row>
    <row r="847" spans="1:3" ht="15.75" customHeight="1" x14ac:dyDescent="0.2">
      <c r="A847" s="6"/>
      <c r="B847" s="6"/>
      <c r="C847" s="6"/>
    </row>
    <row r="848" spans="1:3" ht="15.75" customHeight="1" x14ac:dyDescent="0.2">
      <c r="A848" s="6"/>
      <c r="B848" s="6"/>
      <c r="C848" s="6"/>
    </row>
    <row r="849" spans="1:3" ht="15.75" customHeight="1" x14ac:dyDescent="0.2">
      <c r="A849" s="6"/>
      <c r="B849" s="6"/>
      <c r="C849" s="6"/>
    </row>
    <row r="850" spans="1:3" ht="15.75" customHeight="1" x14ac:dyDescent="0.2">
      <c r="A850" s="6"/>
      <c r="B850" s="6"/>
      <c r="C850" s="6"/>
    </row>
    <row r="851" spans="1:3" ht="15.75" customHeight="1" x14ac:dyDescent="0.2">
      <c r="A851" s="6"/>
      <c r="B851" s="6"/>
      <c r="C851" s="6"/>
    </row>
    <row r="852" spans="1:3" ht="15.75" customHeight="1" x14ac:dyDescent="0.2">
      <c r="A852" s="6"/>
      <c r="B852" s="6"/>
      <c r="C852" s="6"/>
    </row>
    <row r="853" spans="1:3" ht="15.75" customHeight="1" x14ac:dyDescent="0.2">
      <c r="A853" s="6"/>
      <c r="B853" s="6"/>
      <c r="C853" s="6"/>
    </row>
    <row r="854" spans="1:3" ht="15.75" customHeight="1" x14ac:dyDescent="0.2">
      <c r="A854" s="6"/>
      <c r="B854" s="6"/>
      <c r="C854" s="6"/>
    </row>
    <row r="855" spans="1:3" ht="15.75" customHeight="1" x14ac:dyDescent="0.2">
      <c r="A855" s="6"/>
      <c r="B855" s="6"/>
      <c r="C855" s="6"/>
    </row>
    <row r="856" spans="1:3" ht="15.75" customHeight="1" x14ac:dyDescent="0.2">
      <c r="A856" s="6"/>
      <c r="B856" s="6"/>
      <c r="C856" s="6"/>
    </row>
    <row r="857" spans="1:3" ht="15.75" customHeight="1" x14ac:dyDescent="0.2">
      <c r="A857" s="6"/>
      <c r="B857" s="6"/>
      <c r="C857" s="6"/>
    </row>
    <row r="858" spans="1:3" ht="15.75" customHeight="1" x14ac:dyDescent="0.2">
      <c r="A858" s="6"/>
      <c r="B858" s="6"/>
      <c r="C858" s="6"/>
    </row>
    <row r="859" spans="1:3" ht="15.75" customHeight="1" x14ac:dyDescent="0.2">
      <c r="A859" s="6"/>
      <c r="B859" s="6"/>
      <c r="C859" s="6"/>
    </row>
    <row r="860" spans="1:3" ht="15.75" customHeight="1" x14ac:dyDescent="0.2">
      <c r="A860" s="6"/>
      <c r="B860" s="6"/>
      <c r="C860" s="6"/>
    </row>
    <row r="861" spans="1:3" ht="15.75" customHeight="1" x14ac:dyDescent="0.2">
      <c r="A861" s="6"/>
      <c r="B861" s="6"/>
      <c r="C861" s="6"/>
    </row>
    <row r="862" spans="1:3" ht="15.75" customHeight="1" x14ac:dyDescent="0.2">
      <c r="A862" s="6"/>
      <c r="B862" s="6"/>
      <c r="C862" s="6"/>
    </row>
    <row r="863" spans="1:3" ht="15.75" customHeight="1" x14ac:dyDescent="0.2">
      <c r="A863" s="6"/>
      <c r="B863" s="6"/>
      <c r="C863" s="6"/>
    </row>
    <row r="864" spans="1:3" ht="15.75" customHeight="1" x14ac:dyDescent="0.2">
      <c r="A864" s="6"/>
      <c r="B864" s="6"/>
      <c r="C864" s="6"/>
    </row>
    <row r="865" spans="1:3" ht="15.75" customHeight="1" x14ac:dyDescent="0.2">
      <c r="A865" s="6"/>
      <c r="B865" s="6"/>
      <c r="C865" s="6"/>
    </row>
    <row r="866" spans="1:3" ht="15.75" customHeight="1" x14ac:dyDescent="0.2">
      <c r="A866" s="6"/>
      <c r="B866" s="6"/>
      <c r="C866" s="6"/>
    </row>
    <row r="867" spans="1:3" ht="15.75" customHeight="1" x14ac:dyDescent="0.2">
      <c r="A867" s="6"/>
      <c r="B867" s="6"/>
      <c r="C867" s="6"/>
    </row>
    <row r="868" spans="1:3" ht="15.75" customHeight="1" x14ac:dyDescent="0.2">
      <c r="A868" s="6"/>
      <c r="B868" s="6"/>
      <c r="C868" s="6"/>
    </row>
    <row r="869" spans="1:3" ht="15.75" customHeight="1" x14ac:dyDescent="0.2">
      <c r="A869" s="6"/>
      <c r="B869" s="6"/>
      <c r="C869" s="6"/>
    </row>
    <row r="870" spans="1:3" ht="15.75" customHeight="1" x14ac:dyDescent="0.2">
      <c r="A870" s="6"/>
      <c r="B870" s="6"/>
      <c r="C870" s="6"/>
    </row>
    <row r="871" spans="1:3" ht="15.75" customHeight="1" x14ac:dyDescent="0.2">
      <c r="A871" s="6"/>
      <c r="B871" s="6"/>
      <c r="C871" s="6"/>
    </row>
    <row r="872" spans="1:3" ht="15.75" customHeight="1" x14ac:dyDescent="0.2">
      <c r="A872" s="6"/>
      <c r="B872" s="6"/>
      <c r="C872" s="6"/>
    </row>
    <row r="873" spans="1:3" ht="15.75" customHeight="1" x14ac:dyDescent="0.2">
      <c r="A873" s="6"/>
      <c r="B873" s="6"/>
      <c r="C873" s="6"/>
    </row>
    <row r="874" spans="1:3" ht="15.75" customHeight="1" x14ac:dyDescent="0.2">
      <c r="A874" s="6"/>
      <c r="B874" s="6"/>
      <c r="C874" s="6"/>
    </row>
    <row r="875" spans="1:3" ht="15.75" customHeight="1" x14ac:dyDescent="0.2">
      <c r="A875" s="6"/>
      <c r="B875" s="6"/>
      <c r="C875" s="6"/>
    </row>
    <row r="876" spans="1:3" ht="15.75" customHeight="1" x14ac:dyDescent="0.2">
      <c r="A876" s="6"/>
      <c r="B876" s="6"/>
      <c r="C876" s="6"/>
    </row>
    <row r="877" spans="1:3" ht="15.75" customHeight="1" x14ac:dyDescent="0.2">
      <c r="A877" s="6"/>
      <c r="B877" s="6"/>
      <c r="C877" s="6"/>
    </row>
    <row r="878" spans="1:3" ht="15.75" customHeight="1" x14ac:dyDescent="0.2">
      <c r="A878" s="6"/>
      <c r="B878" s="6"/>
      <c r="C878" s="6"/>
    </row>
    <row r="879" spans="1:3" ht="15.75" customHeight="1" x14ac:dyDescent="0.2">
      <c r="A879" s="6"/>
      <c r="B879" s="6"/>
      <c r="C879" s="6"/>
    </row>
    <row r="880" spans="1:3" ht="15.75" customHeight="1" x14ac:dyDescent="0.2">
      <c r="A880" s="6"/>
      <c r="B880" s="6"/>
      <c r="C880" s="6"/>
    </row>
    <row r="881" spans="1:3" ht="15.75" customHeight="1" x14ac:dyDescent="0.2">
      <c r="A881" s="6"/>
      <c r="B881" s="6"/>
      <c r="C881" s="6"/>
    </row>
    <row r="882" spans="1:3" ht="15.75" customHeight="1" x14ac:dyDescent="0.2">
      <c r="A882" s="6"/>
      <c r="B882" s="6"/>
      <c r="C882" s="6"/>
    </row>
    <row r="883" spans="1:3" ht="15.75" customHeight="1" x14ac:dyDescent="0.2">
      <c r="A883" s="6"/>
      <c r="B883" s="6"/>
      <c r="C883" s="6"/>
    </row>
    <row r="884" spans="1:3" ht="15.75" customHeight="1" x14ac:dyDescent="0.2">
      <c r="A884" s="6"/>
      <c r="B884" s="6"/>
      <c r="C884" s="6"/>
    </row>
    <row r="885" spans="1:3" ht="15.75" customHeight="1" x14ac:dyDescent="0.2">
      <c r="A885" s="6"/>
      <c r="B885" s="6"/>
      <c r="C885" s="6"/>
    </row>
    <row r="886" spans="1:3" ht="15.75" customHeight="1" x14ac:dyDescent="0.2">
      <c r="A886" s="6"/>
      <c r="B886" s="6"/>
      <c r="C886" s="6"/>
    </row>
    <row r="887" spans="1:3" ht="15.75" customHeight="1" x14ac:dyDescent="0.2">
      <c r="A887" s="6"/>
      <c r="B887" s="6"/>
      <c r="C887" s="6"/>
    </row>
    <row r="888" spans="1:3" ht="15.75" customHeight="1" x14ac:dyDescent="0.2">
      <c r="A888" s="6"/>
      <c r="B888" s="6"/>
      <c r="C888" s="6"/>
    </row>
    <row r="889" spans="1:3" ht="15.75" customHeight="1" x14ac:dyDescent="0.2">
      <c r="A889" s="6"/>
      <c r="B889" s="6"/>
      <c r="C889" s="6"/>
    </row>
    <row r="890" spans="1:3" ht="15.75" customHeight="1" x14ac:dyDescent="0.2">
      <c r="A890" s="6"/>
      <c r="B890" s="6"/>
      <c r="C890" s="6"/>
    </row>
    <row r="891" spans="1:3" ht="15.75" customHeight="1" x14ac:dyDescent="0.2">
      <c r="A891" s="6"/>
      <c r="B891" s="6"/>
      <c r="C891" s="6"/>
    </row>
    <row r="892" spans="1:3" ht="15.75" customHeight="1" x14ac:dyDescent="0.2">
      <c r="A892" s="6"/>
      <c r="B892" s="6"/>
      <c r="C892" s="6"/>
    </row>
    <row r="893" spans="1:3" ht="15.75" customHeight="1" x14ac:dyDescent="0.2">
      <c r="A893" s="6"/>
      <c r="B893" s="6"/>
      <c r="C893" s="6"/>
    </row>
    <row r="894" spans="1:3" ht="15.75" customHeight="1" x14ac:dyDescent="0.2">
      <c r="A894" s="6"/>
      <c r="B894" s="6"/>
      <c r="C894" s="6"/>
    </row>
    <row r="895" spans="1:3" ht="15.75" customHeight="1" x14ac:dyDescent="0.2">
      <c r="A895" s="6"/>
      <c r="B895" s="6"/>
      <c r="C895" s="6"/>
    </row>
    <row r="896" spans="1:3" ht="15.75" customHeight="1" x14ac:dyDescent="0.2">
      <c r="A896" s="6"/>
      <c r="B896" s="6"/>
      <c r="C896" s="6"/>
    </row>
    <row r="897" spans="1:3" ht="15.75" customHeight="1" x14ac:dyDescent="0.2">
      <c r="A897" s="6"/>
      <c r="B897" s="6"/>
      <c r="C897" s="6"/>
    </row>
    <row r="898" spans="1:3" ht="15.75" customHeight="1" x14ac:dyDescent="0.2">
      <c r="A898" s="6"/>
      <c r="B898" s="6"/>
      <c r="C898" s="6"/>
    </row>
    <row r="899" spans="1:3" ht="15.75" customHeight="1" x14ac:dyDescent="0.2">
      <c r="A899" s="6"/>
      <c r="B899" s="6"/>
      <c r="C899" s="6"/>
    </row>
    <row r="900" spans="1:3" ht="15.75" customHeight="1" x14ac:dyDescent="0.2">
      <c r="A900" s="6"/>
      <c r="B900" s="6"/>
      <c r="C900" s="6"/>
    </row>
    <row r="901" spans="1:3" ht="15.75" customHeight="1" x14ac:dyDescent="0.2">
      <c r="A901" s="6"/>
      <c r="B901" s="6"/>
      <c r="C901" s="6"/>
    </row>
    <row r="902" spans="1:3" ht="15.75" customHeight="1" x14ac:dyDescent="0.2">
      <c r="A902" s="6"/>
      <c r="B902" s="6"/>
      <c r="C902" s="6"/>
    </row>
    <row r="903" spans="1:3" ht="15.75" customHeight="1" x14ac:dyDescent="0.2">
      <c r="A903" s="6"/>
      <c r="B903" s="6"/>
      <c r="C903" s="6"/>
    </row>
    <row r="904" spans="1:3" ht="15.75" customHeight="1" x14ac:dyDescent="0.2">
      <c r="A904" s="6"/>
      <c r="B904" s="6"/>
      <c r="C904" s="6"/>
    </row>
    <row r="905" spans="1:3" ht="15.75" customHeight="1" x14ac:dyDescent="0.2">
      <c r="A905" s="6"/>
      <c r="B905" s="6"/>
      <c r="C905" s="6"/>
    </row>
    <row r="906" spans="1:3" ht="15.75" customHeight="1" x14ac:dyDescent="0.2">
      <c r="A906" s="6"/>
      <c r="B906" s="6"/>
      <c r="C906" s="6"/>
    </row>
    <row r="907" spans="1:3" ht="15.75" customHeight="1" x14ac:dyDescent="0.2">
      <c r="A907" s="6"/>
      <c r="B907" s="6"/>
      <c r="C907" s="6"/>
    </row>
    <row r="908" spans="1:3" ht="15.75" customHeight="1" x14ac:dyDescent="0.2">
      <c r="A908" s="6"/>
      <c r="B908" s="6"/>
      <c r="C908" s="6"/>
    </row>
    <row r="909" spans="1:3" ht="15.75" customHeight="1" x14ac:dyDescent="0.2">
      <c r="A909" s="6"/>
      <c r="B909" s="6"/>
      <c r="C909" s="6"/>
    </row>
    <row r="910" spans="1:3" ht="15.75" customHeight="1" x14ac:dyDescent="0.2">
      <c r="A910" s="6"/>
      <c r="B910" s="6"/>
      <c r="C910" s="6"/>
    </row>
    <row r="911" spans="1:3" ht="15.75" customHeight="1" x14ac:dyDescent="0.2">
      <c r="A911" s="6"/>
      <c r="B911" s="6"/>
      <c r="C911" s="6"/>
    </row>
    <row r="912" spans="1:3" ht="15.75" customHeight="1" x14ac:dyDescent="0.2">
      <c r="A912" s="6"/>
      <c r="B912" s="6"/>
      <c r="C912" s="6"/>
    </row>
    <row r="913" spans="1:3" ht="15.75" customHeight="1" x14ac:dyDescent="0.2">
      <c r="A913" s="6"/>
      <c r="B913" s="6"/>
      <c r="C913" s="6"/>
    </row>
    <row r="914" spans="1:3" ht="15.75" customHeight="1" x14ac:dyDescent="0.2">
      <c r="A914" s="6"/>
      <c r="B914" s="6"/>
      <c r="C914" s="6"/>
    </row>
    <row r="915" spans="1:3" ht="15.75" customHeight="1" x14ac:dyDescent="0.2">
      <c r="A915" s="6"/>
      <c r="B915" s="6"/>
      <c r="C915" s="6"/>
    </row>
    <row r="916" spans="1:3" ht="15.75" customHeight="1" x14ac:dyDescent="0.2">
      <c r="A916" s="6"/>
      <c r="B916" s="6"/>
      <c r="C916" s="6"/>
    </row>
    <row r="917" spans="1:3" ht="15.75" customHeight="1" x14ac:dyDescent="0.2">
      <c r="A917" s="6"/>
      <c r="B917" s="6"/>
      <c r="C917" s="6"/>
    </row>
    <row r="918" spans="1:3" ht="15.75" customHeight="1" x14ac:dyDescent="0.2">
      <c r="A918" s="6"/>
      <c r="B918" s="6"/>
      <c r="C918" s="6"/>
    </row>
    <row r="919" spans="1:3" ht="15.75" customHeight="1" x14ac:dyDescent="0.2">
      <c r="A919" s="6"/>
      <c r="B919" s="6"/>
      <c r="C919" s="6"/>
    </row>
    <row r="920" spans="1:3" ht="15.75" customHeight="1" x14ac:dyDescent="0.2">
      <c r="A920" s="6"/>
      <c r="B920" s="6"/>
      <c r="C920" s="6"/>
    </row>
    <row r="921" spans="1:3" ht="15.75" customHeight="1" x14ac:dyDescent="0.2">
      <c r="A921" s="6"/>
      <c r="B921" s="6"/>
      <c r="C921" s="6"/>
    </row>
  </sheetData>
  <customSheetViews>
    <customSheetView guid="{2CFD3DCB-25FB-4025-A2A7-E77065AC47A0}" scale="150" topLeftCell="A7">
      <pane ySplit="7" topLeftCell="A14" activePane="bottomLeft" state="frozen"/>
      <selection pane="bottomLeft" activeCell="N7" sqref="N1:N1048576"/>
      <pageMargins left="0.55118110236220474" right="0.78740157480314965" top="0.39370078740157483" bottom="0.19685039370078741" header="0.51181102362204722" footer="0.51181102362204722"/>
      <pageSetup paperSize="9" scale="85" orientation="landscape" r:id="rId1"/>
      <headerFooter alignWithMargins="0"/>
    </customSheetView>
    <customSheetView guid="{3A56BBDD-68CD-4AEA-B9E4-12391459D4C4}" scale="150" showPageBreaks="1" hiddenRows="1">
      <selection activeCell="N6" sqref="N6"/>
      <pageMargins left="0.75" right="0.75" top="1" bottom="1" header="0.5" footer="0.5"/>
      <pageSetup paperSize="9" scale="90" orientation="landscape" r:id="rId2"/>
      <headerFooter alignWithMargins="0"/>
    </customSheetView>
    <customSheetView guid="{CFE03FCF-A4D8-435A-8A9B-0544466F5A93}" scale="150" showPageBreaks="1" topLeftCell="A7">
      <pane ySplit="7" topLeftCell="A604" activePane="bottomLeft" state="frozen"/>
      <selection pane="bottomLeft" activeCell="N605" sqref="N605"/>
      <pageMargins left="0.55118110236220474" right="0.78740157480314965" top="0.39370078740157483" bottom="0.19685039370078741" header="0.51181102362204722" footer="0.51181102362204722"/>
      <pageSetup paperSize="9" scale="85" orientation="landscape" r:id="rId3"/>
      <headerFooter alignWithMargins="0"/>
    </customSheetView>
  </customSheetViews>
  <mergeCells count="5">
    <mergeCell ref="E14:F14"/>
    <mergeCell ref="C9:M9"/>
    <mergeCell ref="A1:M1"/>
    <mergeCell ref="A3:B3"/>
    <mergeCell ref="A10:C10"/>
  </mergeCells>
  <phoneticPr fontId="0" type="noConversion"/>
  <pageMargins left="0.55118110236220474" right="0.78740157480314965" top="0.39370078740157483" bottom="0.19685039370078741" header="0.51181102362204722" footer="0.51181102362204722"/>
  <pageSetup paperSize="9" scale="85" orientation="landscape" r:id="rId4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5" workbookViewId="0">
      <selection activeCell="N34" sqref="N34"/>
    </sheetView>
  </sheetViews>
  <sheetFormatPr defaultRowHeight="12.75" x14ac:dyDescent="0.2"/>
  <sheetData/>
  <customSheetViews>
    <customSheetView guid="{2CFD3DCB-25FB-4025-A2A7-E77065AC47A0}" topLeftCell="A5">
      <selection activeCell="N34" sqref="N34"/>
      <pageMargins left="0.75" right="0.75" top="1" bottom="1" header="0.5" footer="0.5"/>
      <pageSetup paperSize="9" orientation="landscape" r:id="rId1"/>
      <headerFooter alignWithMargins="0"/>
    </customSheetView>
    <customSheetView guid="{3A56BBDD-68CD-4AEA-B9E4-12391459D4C4}" topLeftCell="A5">
      <selection activeCell="N34" sqref="N34"/>
      <pageMargins left="0.75" right="0.75" top="1" bottom="1" header="0.5" footer="0.5"/>
      <pageSetup paperSize="9" orientation="landscape" r:id="rId2"/>
      <headerFooter alignWithMargins="0"/>
    </customSheetView>
    <customSheetView guid="{CFE03FCF-A4D8-435A-8A9B-0544466F5A93}" topLeftCell="A5">
      <selection activeCell="N34" sqref="N34"/>
      <pageMargins left="0.75" right="0.75" top="1" bottom="1" header="0.5" footer="0.5"/>
      <pageSetup paperSize="9" orientation="landscape" r:id="rId3"/>
      <headerFooter alignWithMargins="0"/>
    </customSheetView>
  </customSheetViews>
  <phoneticPr fontId="0" type="noConversion"/>
  <pageMargins left="0.75" right="0.75" top="1" bottom="1" header="0.5" footer="0.5"/>
  <pageSetup paperSize="9"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3" sqref="E13"/>
    </sheetView>
  </sheetViews>
  <sheetFormatPr defaultRowHeight="12.75" x14ac:dyDescent="0.2"/>
  <sheetData/>
  <customSheetViews>
    <customSheetView guid="{2CFD3DCB-25FB-4025-A2A7-E77065AC47A0}">
      <selection activeCell="E13" sqref="E13"/>
      <pageMargins left="0.75" right="0.75" top="1" bottom="1" header="0.5" footer="0.5"/>
      <pageSetup paperSize="9" orientation="portrait" r:id="rId1"/>
      <headerFooter alignWithMargins="0"/>
    </customSheetView>
    <customSheetView guid="{3A56BBDD-68CD-4AEA-B9E4-12391459D4C4}" showPageBreaks="1">
      <selection activeCell="J19" sqref="J19"/>
      <pageMargins left="0.74803149606299213" right="0.74803149606299213" top="0.98425196850393704" bottom="0.98425196850393704" header="0.51181102362204722" footer="0.51181102362204722"/>
      <pageSetup paperSize="9" orientation="landscape" r:id="rId2"/>
      <headerFooter alignWithMargins="0"/>
    </customSheetView>
    <customSheetView guid="{CFE03FCF-A4D8-435A-8A9B-0544466F5A93}">
      <selection activeCell="E13" sqref="E13"/>
      <pageMargins left="0.75" right="0.75" top="1" bottom="1" header="0.5" footer="0.5"/>
      <pageSetup paperSize="9" orientation="portrait" r:id="rId3"/>
      <headerFooter alignWithMargins="0"/>
    </customSheetView>
  </customSheetViews>
  <phoneticPr fontId="0" type="noConversion"/>
  <pageMargins left="0.75" right="0.75" top="1" bottom="1" header="0.5" footer="0.5"/>
  <pageSetup paperSize="9" orientation="portrait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Jaunberzes pagasta padome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Gramatvediba</dc:creator>
  <cp:lastModifiedBy>Dace Riterfelte</cp:lastModifiedBy>
  <cp:lastPrinted>2020-09-23T07:27:35Z</cp:lastPrinted>
  <dcterms:created xsi:type="dcterms:W3CDTF">2010-02-05T08:24:46Z</dcterms:created>
  <dcterms:modified xsi:type="dcterms:W3CDTF">2020-09-23T08:58:56Z</dcterms:modified>
</cp:coreProperties>
</file>