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9.12.2020\"/>
    </mc:Choice>
  </mc:AlternateContent>
  <bookViews>
    <workbookView xWindow="0" yWindow="0" windowWidth="25470" windowHeight="726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D47" i="1" l="1"/>
  <c r="E49" i="1"/>
  <c r="E39" i="1"/>
  <c r="D38" i="1"/>
  <c r="C38" i="1"/>
  <c r="E38" i="1"/>
  <c r="E74" i="1"/>
  <c r="E75" i="1"/>
  <c r="E23" i="1"/>
  <c r="E27" i="1"/>
  <c r="E28" i="1"/>
  <c r="E30" i="1"/>
  <c r="E31" i="1"/>
  <c r="E33" i="1"/>
  <c r="E34" i="1"/>
  <c r="E35" i="1"/>
  <c r="E37" i="1"/>
  <c r="E42" i="1"/>
  <c r="E44" i="1"/>
  <c r="E45" i="1"/>
  <c r="E46" i="1"/>
  <c r="E48" i="1"/>
  <c r="E51" i="1"/>
  <c r="E52" i="1"/>
  <c r="E53" i="1"/>
  <c r="E54" i="1"/>
  <c r="E55" i="1"/>
  <c r="E57" i="1"/>
  <c r="E59" i="1"/>
  <c r="E62" i="1"/>
  <c r="E63" i="1"/>
  <c r="E64" i="1"/>
  <c r="E65" i="1"/>
  <c r="E66" i="1"/>
  <c r="E67" i="1"/>
  <c r="E68" i="1"/>
  <c r="E69" i="1"/>
  <c r="E70" i="1"/>
  <c r="E71" i="1"/>
  <c r="E72" i="1"/>
  <c r="E73" i="1"/>
  <c r="E76" i="1"/>
  <c r="E77" i="1"/>
  <c r="E78" i="1"/>
  <c r="E80" i="1"/>
  <c r="E82" i="1"/>
  <c r="E83" i="1"/>
  <c r="E84" i="1"/>
  <c r="E88" i="1"/>
  <c r="E89" i="1"/>
  <c r="E91" i="1"/>
  <c r="E92" i="1"/>
  <c r="E94" i="1"/>
  <c r="E95" i="1"/>
  <c r="E96" i="1"/>
  <c r="E98" i="1"/>
  <c r="E100" i="1"/>
  <c r="E101" i="1"/>
  <c r="E102" i="1"/>
  <c r="E103" i="1"/>
  <c r="E104" i="1"/>
  <c r="E106" i="1"/>
  <c r="E107" i="1"/>
  <c r="E108" i="1"/>
  <c r="E109" i="1"/>
  <c r="E110" i="1"/>
  <c r="E112" i="1"/>
  <c r="E113" i="1"/>
  <c r="E114" i="1"/>
  <c r="E115" i="1"/>
  <c r="E117" i="1"/>
  <c r="E118" i="1"/>
  <c r="D116" i="1"/>
  <c r="D111" i="1"/>
  <c r="D105" i="1"/>
  <c r="D99" i="1"/>
  <c r="D97" i="1"/>
  <c r="D93" i="1"/>
  <c r="D87" i="1"/>
  <c r="D86" i="1"/>
  <c r="D81" i="1"/>
  <c r="D79" i="1"/>
  <c r="D61" i="1"/>
  <c r="D60" i="1"/>
  <c r="D58" i="1"/>
  <c r="D56" i="1"/>
  <c r="D50" i="1"/>
  <c r="D43" i="1"/>
  <c r="E43" i="1"/>
  <c r="D41" i="1"/>
  <c r="D40" i="1"/>
  <c r="D36" i="1"/>
  <c r="E36" i="1"/>
  <c r="D32" i="1"/>
  <c r="D29" i="1"/>
  <c r="D26" i="1"/>
  <c r="E26" i="1"/>
  <c r="D22" i="1"/>
  <c r="C61" i="1"/>
  <c r="C60" i="1"/>
  <c r="E60" i="1"/>
  <c r="C116" i="1"/>
  <c r="C26" i="1"/>
  <c r="C29" i="1"/>
  <c r="C25" i="1"/>
  <c r="C32" i="1"/>
  <c r="E32" i="1"/>
  <c r="C36" i="1"/>
  <c r="C41" i="1"/>
  <c r="E41" i="1"/>
  <c r="C43" i="1"/>
  <c r="C47" i="1"/>
  <c r="E47" i="1"/>
  <c r="C50" i="1"/>
  <c r="E50" i="1"/>
  <c r="C56" i="1"/>
  <c r="E56" i="1"/>
  <c r="C58" i="1"/>
  <c r="E58" i="1"/>
  <c r="C81" i="1"/>
  <c r="C79" i="1"/>
  <c r="C87" i="1"/>
  <c r="C86" i="1"/>
  <c r="C93" i="1"/>
  <c r="E93" i="1"/>
  <c r="C97" i="1"/>
  <c r="E97" i="1"/>
  <c r="C99" i="1"/>
  <c r="E99" i="1"/>
  <c r="C105" i="1"/>
  <c r="E105" i="1"/>
  <c r="C111" i="1"/>
  <c r="E24" i="1"/>
  <c r="C22" i="1"/>
  <c r="E87" i="1"/>
  <c r="E116" i="1"/>
  <c r="C40" i="1"/>
  <c r="E61" i="1"/>
  <c r="E86" i="1"/>
  <c r="E22" i="1"/>
  <c r="D90" i="1"/>
  <c r="D85" i="1"/>
  <c r="D25" i="1"/>
  <c r="D21" i="1"/>
  <c r="E79" i="1"/>
  <c r="D20" i="1"/>
  <c r="E111" i="1"/>
  <c r="C21" i="1"/>
  <c r="E25" i="1"/>
  <c r="E40" i="1"/>
  <c r="E81" i="1"/>
  <c r="C90" i="1"/>
  <c r="E29" i="1"/>
  <c r="C85" i="1"/>
  <c r="E85" i="1"/>
  <c r="E90" i="1"/>
  <c r="E21" i="1"/>
  <c r="C20" i="1"/>
  <c r="E20" i="1"/>
  <c r="G122" i="1"/>
</calcChain>
</file>

<file path=xl/sharedStrings.xml><?xml version="1.0" encoding="utf-8"?>
<sst xmlns="http://schemas.openxmlformats.org/spreadsheetml/2006/main" count="200" uniqueCount="195">
  <si>
    <t>Klasifi-</t>
  </si>
  <si>
    <t>kācijas</t>
  </si>
  <si>
    <t>Rādītāji</t>
  </si>
  <si>
    <t>kods</t>
  </si>
  <si>
    <t>I.</t>
  </si>
  <si>
    <t>IEŅĒMUMI KOPĀ</t>
  </si>
  <si>
    <t>1.</t>
  </si>
  <si>
    <t>Nodokļu ieņēmumi</t>
  </si>
  <si>
    <t>1.1.1.0</t>
  </si>
  <si>
    <t>Iedzīvotāju ienākuma nodokļi</t>
  </si>
  <si>
    <t>1.1.1.1</t>
  </si>
  <si>
    <t>1.1.1.2</t>
  </si>
  <si>
    <t>4.1.0.0</t>
  </si>
  <si>
    <t>Nekustamā īpašuma nodoklis</t>
  </si>
  <si>
    <t>4.1.1.0</t>
  </si>
  <si>
    <t>Nekustamā īpašuma nodokļi par zemi</t>
  </si>
  <si>
    <t>4.1.1.1.</t>
  </si>
  <si>
    <t>Nekustamā īpašuma nodoklis par zemi  tekošā gada ieņēmumi</t>
  </si>
  <si>
    <t>4.1.1.2.</t>
  </si>
  <si>
    <t>Nekustamā īpašuma nodoklis par zemi-iepriekšējo gadu parādi</t>
  </si>
  <si>
    <t>4.1.2.0</t>
  </si>
  <si>
    <t>Nekustamā īpašuma nodokļi par ēkām</t>
  </si>
  <si>
    <t>4.1.2.1.</t>
  </si>
  <si>
    <t>Nekustamā īpašuma nodoklis par ēkām tekošā gada maksājumi</t>
  </si>
  <si>
    <t>4.1.2.2.</t>
  </si>
  <si>
    <t>5.4.0.0.</t>
  </si>
  <si>
    <t>Nodokļi par atsevišķām precēm un pakalpojumu veidiem</t>
  </si>
  <si>
    <t>5.4.1.0.</t>
  </si>
  <si>
    <t>Azartspēļu nodoklis</t>
  </si>
  <si>
    <t>2.</t>
  </si>
  <si>
    <t>Nenodokļu ieņēmumi</t>
  </si>
  <si>
    <t>8.6.2.0.</t>
  </si>
  <si>
    <t>Procentu ieņēmumi no kontu atlikumiem</t>
  </si>
  <si>
    <t>8.6.2.2.</t>
  </si>
  <si>
    <t xml:space="preserve">Procentu ieņēmumi no kontu atlikumiem Valsts kasē vai kredītiestādēs       </t>
  </si>
  <si>
    <t>8.6.2.3.</t>
  </si>
  <si>
    <t>Budžeta iestāžu ieņēmumi no kontu atlikumiem</t>
  </si>
  <si>
    <t>9.0.0.0</t>
  </si>
  <si>
    <t>Valsts(Pašvaldību) nodevas un kancelejas nodevas</t>
  </si>
  <si>
    <t>10.0.0.0.</t>
  </si>
  <si>
    <t>Naudas sodi</t>
  </si>
  <si>
    <t>10.1.4.0.</t>
  </si>
  <si>
    <t>Naudas sodi, ko uzliek pašvaldības</t>
  </si>
  <si>
    <t>12.3.9.9.</t>
  </si>
  <si>
    <t xml:space="preserve">Pārējie nenodokļu ieņēmumi                                                              </t>
  </si>
  <si>
    <t>13.1.0.0</t>
  </si>
  <si>
    <t>Ieņēmumi no ēku un būvju pārdošanas</t>
  </si>
  <si>
    <t>13.2.0.0.</t>
  </si>
  <si>
    <t>Ieņēmumi no zemes, mežu īpašuma pārdošanas</t>
  </si>
  <si>
    <t>13.2.1.0.</t>
  </si>
  <si>
    <t xml:space="preserve">Ieņēmumi no zemes īpašuma pārdošanas                                                </t>
  </si>
  <si>
    <t>18.0.0.0.</t>
  </si>
  <si>
    <t>Valsts budžeta transferti</t>
  </si>
  <si>
    <t>18.6.2.0.</t>
  </si>
  <si>
    <t>Mērķdotācijas pašvaldību budžetiem</t>
  </si>
  <si>
    <t>Mērķdotācija pašvaldību speciālajām pirmsskolas iestādēm un internātskolām</t>
  </si>
  <si>
    <t>Mērķdotācijas pašvaldību pamata un vispārējās izglītības iestāžu pedagogu darba samaksai un valsts sociālās apdrošināšanas obligātajām iemaksām</t>
  </si>
  <si>
    <t>Mērķdotācijas interešu izglītības programmu pedagogu daļējai darba samaksai un valsts sociālās apdrošināšanas obligātajām iemaksām</t>
  </si>
  <si>
    <t>Mērķdotācijas pašvaldību izglītības iestāžu piecgadīgo un sešgadīgo bērnu apmācības pedagogu darba samaksai un valsts soc.apdroš.obligātajām iemaksām</t>
  </si>
  <si>
    <t>Dotācijas sporta skolai</t>
  </si>
  <si>
    <t>Dotācijas mākslas un mūzikas skolām</t>
  </si>
  <si>
    <t>18.6.3.0</t>
  </si>
  <si>
    <t>Uzturēšanās izdevumu transferti</t>
  </si>
  <si>
    <t>18.6.4.0.</t>
  </si>
  <si>
    <t>Dotācija no pašvaldību finanšu izlīdzināšanas fonda</t>
  </si>
  <si>
    <t>19.0.0.0.</t>
  </si>
  <si>
    <t>Pašvaldību budžetu transferti</t>
  </si>
  <si>
    <t>19.1.1.2.</t>
  </si>
  <si>
    <t>Transferti SB-PB</t>
  </si>
  <si>
    <t>19.2.0.0.</t>
  </si>
  <si>
    <t>Ieņēmumi pašvaldību budžetā no citām pašvaldībām</t>
  </si>
  <si>
    <t>19.2.1.0.</t>
  </si>
  <si>
    <t>Ieņēmumi izglītības funkciju nodrošināšanai</t>
  </si>
  <si>
    <t>Ieņēmumi sociālās palīdzības funkciju nodrošināšanai</t>
  </si>
  <si>
    <t>19.2.5.0</t>
  </si>
  <si>
    <t>Pārējie ieņēmumi no citām pašvaldībām</t>
  </si>
  <si>
    <t>3.</t>
  </si>
  <si>
    <t>Maksas pakalpojumi un citi pašu ieņēmumi</t>
  </si>
  <si>
    <t>21.1.0.0.</t>
  </si>
  <si>
    <t>Budžeta iestādes ieņēmumi no ārvalstu finanšu palīdzības</t>
  </si>
  <si>
    <t>21.1.9.0.</t>
  </si>
  <si>
    <t>Ieņēmumi no citu Eiropas Savienības politiku instrumentu līdzfinansēto projektu</t>
  </si>
  <si>
    <t>un pasākumu īstenošanas un citu valstu finanšu palīdzības projektu īstenošanas</t>
  </si>
  <si>
    <t>21.1.9.1.</t>
  </si>
  <si>
    <t>21.3.0.0.</t>
  </si>
  <si>
    <t>Ieņēmumi no budžeta iestāžu sniegtajiem maksas pakalpojumiem</t>
  </si>
  <si>
    <t>un citi pašu ieņēmumi</t>
  </si>
  <si>
    <t>21.3.5.0.</t>
  </si>
  <si>
    <t>Maksa par izglītības pakalpojumiem</t>
  </si>
  <si>
    <t>21.3.5.1.</t>
  </si>
  <si>
    <t>Mācību maksa</t>
  </si>
  <si>
    <t>21.3.5.2.</t>
  </si>
  <si>
    <t>Ieņēmumi no vecāku maksām</t>
  </si>
  <si>
    <t>21.3.5.9.</t>
  </si>
  <si>
    <t>Pārējie ieņēmumi par izglītības pakalpojumiem</t>
  </si>
  <si>
    <t>21.3.7.0.</t>
  </si>
  <si>
    <t>Ieņēmumi par dokumentu izsniegšanu un kancelejas pakalpojumiem</t>
  </si>
  <si>
    <t>21.3.7.9.</t>
  </si>
  <si>
    <t>Ieņēmumi par pārējo dokumentu izsniegšanu un pārējiem kancelejas pakalpojumiem</t>
  </si>
  <si>
    <t>21.3.8.0.</t>
  </si>
  <si>
    <t>Ieņēmumi par nomu un īri</t>
  </si>
  <si>
    <t>21.3.8.1.</t>
  </si>
  <si>
    <t>Ieņēmumi par nomu</t>
  </si>
  <si>
    <t>21.3.8.3.</t>
  </si>
  <si>
    <t>Ieņēmumi no kustamā īpašuma iznomāšanas</t>
  </si>
  <si>
    <t>21.3.8.4.</t>
  </si>
  <si>
    <t>Ieņēmumi par zemes nomu</t>
  </si>
  <si>
    <t>21.3.9.0.</t>
  </si>
  <si>
    <t>Ieņēmumi no pārējiem maksas pakalpojumiem</t>
  </si>
  <si>
    <t>21.3.9.1.</t>
  </si>
  <si>
    <t>Maksa par personu uzturēšanos sociālās aprūpes iestādēs</t>
  </si>
  <si>
    <t>21.3.9.3.</t>
  </si>
  <si>
    <t>Ieņēmumi par biļešu realizāciju</t>
  </si>
  <si>
    <t>21.3.9.4.</t>
  </si>
  <si>
    <t>Ieņēmumi par dzīvokļu un komunālajiem pakalpojumiem</t>
  </si>
  <si>
    <t>21.3.9.9.</t>
  </si>
  <si>
    <t>Citi ieņēmumi par maksas pakalpojumiem</t>
  </si>
  <si>
    <t>21.4.1.1</t>
  </si>
  <si>
    <t>Ieņēmumi no palīgražošanas</t>
  </si>
  <si>
    <t>21.4.9.9.</t>
  </si>
  <si>
    <t>Pārējie iepriekš neklasificētie pašu ieņēmumi</t>
  </si>
  <si>
    <t>Aizņēmumi</t>
  </si>
  <si>
    <t>Atlikums gada sākumā</t>
  </si>
  <si>
    <t>21.4.2.9</t>
  </si>
  <si>
    <t>Citi iepriekš neklasificētie īpašiem mērķiem noteiktie ieņēmumi</t>
  </si>
  <si>
    <t>12.3.4.0</t>
  </si>
  <si>
    <t>Ieņēmumi no budžeta iestāžu saņemto un iepriekšējos gados neizlietoto līdzekļu at maksas</t>
  </si>
  <si>
    <t>12.3.9.3</t>
  </si>
  <si>
    <t>12.3.0.0</t>
  </si>
  <si>
    <t>Dažādi nenodokļu ieņēmumi</t>
  </si>
  <si>
    <t>21.3.1.1.</t>
  </si>
  <si>
    <t>ieņēmumi no valūtas kursa svārstībām</t>
  </si>
  <si>
    <t>21.3.8.9</t>
  </si>
  <si>
    <t>Ieņēmumi par pārējo nomu</t>
  </si>
  <si>
    <t>21.3.9.5.</t>
  </si>
  <si>
    <t>Ieņēmumi no projektu realizācijas</t>
  </si>
  <si>
    <t>21.4.0.0.</t>
  </si>
  <si>
    <t>Ieņēmumi no palīgražošanas un citi ieņēmumi</t>
  </si>
  <si>
    <t>21.4.9.1.</t>
  </si>
  <si>
    <t>Inventarizācijās konstatētie pārpalikumi</t>
  </si>
  <si>
    <t>Nekustamā īpašuma nodokļi par mājokļiem</t>
  </si>
  <si>
    <t>4.1.3.0</t>
  </si>
  <si>
    <t>4.1.3.1.</t>
  </si>
  <si>
    <t>4.1.3.2.</t>
  </si>
  <si>
    <t>Nekustamā īpašuma nodoklis par mājokļiem tekošā gada maksājumi</t>
  </si>
  <si>
    <t>Nekustamā īpašuma naodoklis par mājokļiem-iepriekšējo gadu parādi</t>
  </si>
  <si>
    <t>17.0.0.0.</t>
  </si>
  <si>
    <t>Transferti no valsts daļēji finansnetām  publiskām personām</t>
  </si>
  <si>
    <t>17.2.0.0.</t>
  </si>
  <si>
    <t>Ieiņēmumi no VB daļēji finansētām publiskām personām</t>
  </si>
  <si>
    <t>Dažādi projektu ieņēmumi</t>
  </si>
  <si>
    <t xml:space="preserve">                                                                                  1.pielikums</t>
  </si>
  <si>
    <t xml:space="preserve">                                                      "Dobeles novada pašvaldības</t>
  </si>
  <si>
    <t>EUR</t>
  </si>
  <si>
    <t>Valsts dotācijas mākslas kolektīvu vadītājiem</t>
  </si>
  <si>
    <t>21.3.8.2.</t>
  </si>
  <si>
    <t>Nekustamā īpašuma nodokļa kavējuma nauda</t>
  </si>
  <si>
    <t>Ieņēmumi no viesnīcu pakalpojumiem</t>
  </si>
  <si>
    <t>Dotācija mācību līdzekļu un  mācību grāmatu iegādei</t>
  </si>
  <si>
    <t>Nekustamā īpašuma nodoklis par ēkeām-iepriekšējo gadu parādi</t>
  </si>
  <si>
    <t>Dotācija 1., 2., 3. un 4.  klases brīvpusdienas</t>
  </si>
  <si>
    <t>8.3.0.0.</t>
  </si>
  <si>
    <t>8.3.9.0.</t>
  </si>
  <si>
    <t>Ieņēmumi no kapitāla izmantošanas</t>
  </si>
  <si>
    <t>Valsts budžeta mērķdotācija - invalīdu asistenti</t>
  </si>
  <si>
    <r>
      <t xml:space="preserve">Ieņēmumi no citu valstu finanšu palīdzības programmu īstenošanas                                 </t>
    </r>
    <r>
      <rPr>
        <b/>
        <sz val="10"/>
        <rFont val="Arial"/>
        <family val="1"/>
        <charset val="186"/>
      </rPr>
      <t xml:space="preserve"> </t>
    </r>
  </si>
  <si>
    <t>Finansēšana</t>
  </si>
  <si>
    <t>J.Kalniņa</t>
  </si>
  <si>
    <t xml:space="preserve">Finanšu un grāmatvedības nodaļas vadītāja </t>
  </si>
  <si>
    <t xml:space="preserve"> </t>
  </si>
  <si>
    <t>Grozījumi</t>
  </si>
  <si>
    <t>Kopā ar grozījumiem</t>
  </si>
  <si>
    <t>Piedzītei vai labprātīgi atmaksātie līdzekļi</t>
  </si>
  <si>
    <t>12.3.9.4</t>
  </si>
  <si>
    <t xml:space="preserve">                                                                   budžets 2020.gadam"</t>
  </si>
  <si>
    <t xml:space="preserve">Dobeles novada  pašvaldības pamatbudžeta ieņēmumi 2020.gadam </t>
  </si>
  <si>
    <t>5.5.0.0.</t>
  </si>
  <si>
    <t>Nodokļi un maksājumi par tiesībām lietot atsevišķas preces</t>
  </si>
  <si>
    <t>5.5.3.1.</t>
  </si>
  <si>
    <t>Dabas resursu nodoklis</t>
  </si>
  <si>
    <t>Ieņēmumi no apdrošinātāja</t>
  </si>
  <si>
    <t>Vēlēšanu komisija</t>
  </si>
  <si>
    <t>Valsts dotācijas autoceļu ikdienas uzturēšanai</t>
  </si>
  <si>
    <t>Dotācija Skolas soma</t>
  </si>
  <si>
    <t xml:space="preserve">                                                    saistošajiem noteikumiem Nr.3</t>
  </si>
  <si>
    <t>Iedzīvotāju ienākuma nodoklis-2020.gads</t>
  </si>
  <si>
    <t>Iedzīvotāju ienākuma nodoklis- 2019.gada atlikums</t>
  </si>
  <si>
    <t>10500-PIUAC</t>
  </si>
  <si>
    <t>Mērķdotācija attālināta mācību procesa nodrošināšanai</t>
  </si>
  <si>
    <t>(ar grozījumiem 29.12.2020 lēmums Nr. /17)</t>
  </si>
  <si>
    <t>10.1.5.0.</t>
  </si>
  <si>
    <t>Naudas sodi, ko uzliek par pārkāpumiem ceļu satiksmē</t>
  </si>
  <si>
    <t>2000-PIUAC minuss</t>
  </si>
  <si>
    <t>26000-DNP</t>
  </si>
  <si>
    <t xml:space="preserve">                                    Dobeles novada domes 30.01.2020.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</si>
</sst>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 Baltic"/>
      <family val="1"/>
      <charset val="186"/>
    </font>
    <font>
      <sz val="10"/>
      <name val="Times New Roman Baltic"/>
      <family val="1"/>
      <charset val="186"/>
    </font>
    <font>
      <sz val="10"/>
      <name val="Times New Roman Baltic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2" fontId="4" fillId="0" borderId="0" xfId="0" applyNumberFormat="1" applyFont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4" fillId="0" borderId="0" xfId="0" applyFont="1" applyBorder="1"/>
    <xf numFmtId="2" fontId="4" fillId="0" borderId="1" xfId="0" applyNumberFormat="1" applyFont="1" applyBorder="1" applyAlignment="1">
      <alignment horizontal="center"/>
    </xf>
    <xf numFmtId="2" fontId="4" fillId="0" borderId="2" xfId="0" applyNumberFormat="1" applyFont="1" applyBorder="1"/>
    <xf numFmtId="0" fontId="7" fillId="0" borderId="0" xfId="0" applyFont="1"/>
    <xf numFmtId="2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2" fontId="4" fillId="0" borderId="0" xfId="0" applyNumberFormat="1" applyFont="1" applyBorder="1"/>
    <xf numFmtId="2" fontId="5" fillId="0" borderId="5" xfId="0" applyNumberFormat="1" applyFont="1" applyBorder="1"/>
    <xf numFmtId="2" fontId="5" fillId="0" borderId="6" xfId="0" applyNumberFormat="1" applyFont="1" applyBorder="1" applyAlignment="1">
      <alignment horizontal="center"/>
    </xf>
    <xf numFmtId="0" fontId="5" fillId="0" borderId="7" xfId="0" applyFont="1" applyBorder="1"/>
    <xf numFmtId="0" fontId="9" fillId="0" borderId="0" xfId="0" applyFont="1"/>
    <xf numFmtId="2" fontId="4" fillId="0" borderId="8" xfId="0" applyNumberFormat="1" applyFont="1" applyBorder="1" applyAlignment="1">
      <alignment horizontal="right"/>
    </xf>
    <xf numFmtId="0" fontId="4" fillId="0" borderId="9" xfId="0" applyFont="1" applyBorder="1"/>
    <xf numFmtId="0" fontId="10" fillId="0" borderId="0" xfId="0" applyFont="1"/>
    <xf numFmtId="2" fontId="11" fillId="0" borderId="3" xfId="0" applyNumberFormat="1" applyFont="1" applyBorder="1" applyAlignment="1">
      <alignment horizontal="right"/>
    </xf>
    <xf numFmtId="0" fontId="11" fillId="0" borderId="0" xfId="0" applyFont="1" applyBorder="1"/>
    <xf numFmtId="0" fontId="12" fillId="0" borderId="0" xfId="0" applyFont="1"/>
    <xf numFmtId="2" fontId="5" fillId="0" borderId="8" xfId="0" applyNumberFormat="1" applyFont="1" applyBorder="1" applyAlignment="1">
      <alignment horizontal="center"/>
    </xf>
    <xf numFmtId="0" fontId="5" fillId="0" borderId="9" xfId="0" applyFont="1" applyBorder="1"/>
    <xf numFmtId="2" fontId="4" fillId="0" borderId="9" xfId="0" applyNumberFormat="1" applyFont="1" applyBorder="1"/>
    <xf numFmtId="2" fontId="11" fillId="0" borderId="1" xfId="0" applyNumberFormat="1" applyFont="1" applyBorder="1" applyAlignment="1">
      <alignment horizontal="right"/>
    </xf>
    <xf numFmtId="2" fontId="11" fillId="0" borderId="8" xfId="0" applyNumberFormat="1" applyFont="1" applyBorder="1" applyAlignment="1">
      <alignment horizontal="right"/>
    </xf>
    <xf numFmtId="0" fontId="11" fillId="0" borderId="8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wrapText="1"/>
    </xf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3" fillId="0" borderId="0" xfId="0" applyFont="1"/>
    <xf numFmtId="2" fontId="7" fillId="0" borderId="1" xfId="0" applyNumberFormat="1" applyFont="1" applyBorder="1" applyAlignment="1">
      <alignment horizontal="right"/>
    </xf>
    <xf numFmtId="2" fontId="7" fillId="0" borderId="1" xfId="0" applyNumberFormat="1" applyFont="1" applyBorder="1"/>
    <xf numFmtId="2" fontId="7" fillId="0" borderId="3" xfId="0" applyNumberFormat="1" applyFont="1" applyBorder="1" applyAlignment="1">
      <alignment horizontal="right"/>
    </xf>
    <xf numFmtId="2" fontId="12" fillId="0" borderId="3" xfId="0" applyNumberFormat="1" applyFont="1" applyBorder="1" applyAlignment="1">
      <alignment horizontal="right"/>
    </xf>
    <xf numFmtId="2" fontId="12" fillId="0" borderId="3" xfId="0" applyNumberFormat="1" applyFont="1" applyBorder="1"/>
    <xf numFmtId="0" fontId="12" fillId="0" borderId="0" xfId="0" applyFont="1" applyBorder="1" applyAlignment="1">
      <alignment wrapText="1"/>
    </xf>
    <xf numFmtId="2" fontId="7" fillId="0" borderId="8" xfId="0" applyNumberFormat="1" applyFont="1" applyBorder="1"/>
    <xf numFmtId="0" fontId="7" fillId="0" borderId="9" xfId="0" applyFont="1" applyBorder="1" applyAlignment="1">
      <alignment wrapText="1"/>
    </xf>
    <xf numFmtId="0" fontId="11" fillId="0" borderId="0" xfId="0" applyFont="1"/>
    <xf numFmtId="2" fontId="7" fillId="0" borderId="8" xfId="0" applyNumberFormat="1" applyFont="1" applyBorder="1" applyAlignment="1">
      <alignment horizontal="right"/>
    </xf>
    <xf numFmtId="2" fontId="7" fillId="0" borderId="9" xfId="0" applyNumberFormat="1" applyFont="1" applyBorder="1"/>
    <xf numFmtId="2" fontId="7" fillId="0" borderId="0" xfId="0" applyNumberFormat="1" applyFont="1" applyBorder="1"/>
    <xf numFmtId="2" fontId="5" fillId="0" borderId="9" xfId="0" applyNumberFormat="1" applyFont="1" applyBorder="1"/>
    <xf numFmtId="2" fontId="12" fillId="0" borderId="1" xfId="0" applyNumberFormat="1" applyFont="1" applyBorder="1" applyAlignment="1">
      <alignment horizontal="right"/>
    </xf>
    <xf numFmtId="2" fontId="12" fillId="0" borderId="2" xfId="0" applyNumberFormat="1" applyFont="1" applyBorder="1"/>
    <xf numFmtId="2" fontId="12" fillId="0" borderId="0" xfId="0" applyNumberFormat="1" applyFont="1" applyBorder="1"/>
    <xf numFmtId="2" fontId="12" fillId="0" borderId="6" xfId="0" applyNumberFormat="1" applyFont="1" applyBorder="1" applyAlignment="1">
      <alignment horizontal="right"/>
    </xf>
    <xf numFmtId="2" fontId="12" fillId="0" borderId="7" xfId="0" applyNumberFormat="1" applyFont="1" applyBorder="1"/>
    <xf numFmtId="0" fontId="7" fillId="0" borderId="0" xfId="0" applyFont="1" applyBorder="1"/>
    <xf numFmtId="2" fontId="13" fillId="0" borderId="3" xfId="0" applyNumberFormat="1" applyFont="1" applyBorder="1" applyAlignment="1">
      <alignment horizontal="left"/>
    </xf>
    <xf numFmtId="0" fontId="13" fillId="0" borderId="0" xfId="0" applyFont="1" applyBorder="1"/>
    <xf numFmtId="2" fontId="12" fillId="0" borderId="0" xfId="0" applyNumberFormat="1" applyFont="1" applyBorder="1" applyAlignment="1">
      <alignment horizontal="left"/>
    </xf>
    <xf numFmtId="0" fontId="11" fillId="0" borderId="0" xfId="0" applyFont="1" applyAlignment="1">
      <alignment horizontal="right"/>
    </xf>
    <xf numFmtId="2" fontId="7" fillId="0" borderId="3" xfId="0" applyNumberFormat="1" applyFont="1" applyFill="1" applyBorder="1" applyAlignment="1">
      <alignment horizontal="center"/>
    </xf>
    <xf numFmtId="2" fontId="7" fillId="0" borderId="0" xfId="0" applyNumberFormat="1" applyFont="1" applyFill="1" applyBorder="1"/>
    <xf numFmtId="0" fontId="12" fillId="0" borderId="0" xfId="0" applyFont="1" applyBorder="1"/>
    <xf numFmtId="2" fontId="13" fillId="0" borderId="0" xfId="0" applyNumberFormat="1" applyFont="1" applyBorder="1"/>
    <xf numFmtId="2" fontId="13" fillId="0" borderId="3" xfId="0" applyNumberFormat="1" applyFont="1" applyBorder="1" applyAlignment="1">
      <alignment horizontal="right"/>
    </xf>
    <xf numFmtId="49" fontId="15" fillId="0" borderId="0" xfId="0" applyNumberFormat="1" applyFont="1" applyBorder="1"/>
    <xf numFmtId="0" fontId="15" fillId="0" borderId="0" xfId="0" applyFont="1" applyBorder="1"/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/>
    <xf numFmtId="49" fontId="16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49" fontId="15" fillId="0" borderId="0" xfId="0" applyNumberFormat="1" applyFont="1" applyFill="1" applyBorder="1"/>
    <xf numFmtId="0" fontId="15" fillId="0" borderId="0" xfId="0" applyFont="1" applyFill="1" applyBorder="1"/>
    <xf numFmtId="0" fontId="12" fillId="0" borderId="0" xfId="0" applyFont="1" applyFill="1" applyBorder="1"/>
    <xf numFmtId="0" fontId="16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2" fontId="6" fillId="0" borderId="0" xfId="0" applyNumberFormat="1" applyFont="1" applyBorder="1"/>
    <xf numFmtId="2" fontId="7" fillId="0" borderId="10" xfId="0" applyNumberFormat="1" applyFont="1" applyBorder="1" applyAlignment="1">
      <alignment horizontal="right"/>
    </xf>
    <xf numFmtId="0" fontId="12" fillId="0" borderId="0" xfId="0" applyFont="1" applyAlignment="1">
      <alignment horizontal="right"/>
    </xf>
    <xf numFmtId="2" fontId="5" fillId="0" borderId="11" xfId="0" applyNumberFormat="1" applyFont="1" applyBorder="1"/>
    <xf numFmtId="2" fontId="11" fillId="0" borderId="12" xfId="0" applyNumberFormat="1" applyFont="1" applyBorder="1"/>
    <xf numFmtId="0" fontId="11" fillId="0" borderId="11" xfId="0" applyFont="1" applyBorder="1" applyAlignment="1">
      <alignment wrapText="1"/>
    </xf>
    <xf numFmtId="0" fontId="12" fillId="0" borderId="4" xfId="0" applyFont="1" applyBorder="1"/>
    <xf numFmtId="0" fontId="14" fillId="0" borderId="13" xfId="0" applyFont="1" applyBorder="1"/>
    <xf numFmtId="0" fontId="14" fillId="0" borderId="11" xfId="0" applyFont="1" applyBorder="1"/>
    <xf numFmtId="0" fontId="4" fillId="0" borderId="12" xfId="0" applyFont="1" applyBorder="1" applyAlignment="1">
      <alignment horizontal="center"/>
    </xf>
    <xf numFmtId="0" fontId="5" fillId="0" borderId="11" xfId="0" applyFont="1" applyBorder="1"/>
    <xf numFmtId="0" fontId="4" fillId="0" borderId="11" xfId="0" applyFont="1" applyBorder="1"/>
    <xf numFmtId="0" fontId="11" fillId="0" borderId="11" xfId="0" applyFont="1" applyBorder="1"/>
    <xf numFmtId="0" fontId="11" fillId="0" borderId="11" xfId="0" applyFont="1" applyBorder="1" applyAlignment="1">
      <alignment vertical="justify"/>
    </xf>
    <xf numFmtId="0" fontId="7" fillId="0" borderId="11" xfId="0" applyFont="1" applyBorder="1" applyAlignment="1">
      <alignment vertical="justify"/>
    </xf>
    <xf numFmtId="0" fontId="7" fillId="0" borderId="11" xfId="0" applyFont="1" applyFill="1" applyBorder="1" applyAlignment="1">
      <alignment vertical="justify"/>
    </xf>
    <xf numFmtId="0" fontId="11" fillId="0" borderId="11" xfId="0" applyFont="1" applyFill="1" applyBorder="1" applyAlignment="1">
      <alignment vertical="justify"/>
    </xf>
    <xf numFmtId="0" fontId="7" fillId="0" borderId="11" xfId="0" applyFont="1" applyBorder="1"/>
    <xf numFmtId="0" fontId="12" fillId="2" borderId="11" xfId="0" applyFont="1" applyFill="1" applyBorder="1"/>
    <xf numFmtId="0" fontId="12" fillId="2" borderId="11" xfId="0" applyFont="1" applyFill="1" applyBorder="1" applyAlignment="1">
      <alignment vertical="justify"/>
    </xf>
    <xf numFmtId="0" fontId="12" fillId="0" borderId="11" xfId="0" applyFont="1" applyBorder="1" applyAlignment="1">
      <alignment vertical="justify"/>
    </xf>
    <xf numFmtId="0" fontId="12" fillId="0" borderId="11" xfId="0" applyFont="1" applyBorder="1"/>
    <xf numFmtId="0" fontId="13" fillId="0" borderId="11" xfId="0" applyFont="1" applyFill="1" applyBorder="1"/>
    <xf numFmtId="0" fontId="12" fillId="0" borderId="11" xfId="0" applyFont="1" applyFill="1" applyBorder="1" applyAlignment="1">
      <alignment horizontal="right"/>
    </xf>
    <xf numFmtId="0" fontId="7" fillId="0" borderId="11" xfId="0" applyFont="1" applyFill="1" applyBorder="1"/>
    <xf numFmtId="0" fontId="12" fillId="0" borderId="11" xfId="0" applyFont="1" applyFill="1" applyBorder="1"/>
    <xf numFmtId="0" fontId="5" fillId="0" borderId="14" xfId="0" applyFont="1" applyFill="1" applyBorder="1"/>
    <xf numFmtId="0" fontId="12" fillId="0" borderId="12" xfId="0" applyFont="1" applyBorder="1" applyAlignment="1">
      <alignment wrapText="1"/>
    </xf>
    <xf numFmtId="2" fontId="12" fillId="0" borderId="4" xfId="0" applyNumberFormat="1" applyFont="1" applyBorder="1"/>
    <xf numFmtId="0" fontId="12" fillId="0" borderId="8" xfId="0" applyFont="1" applyBorder="1"/>
    <xf numFmtId="0" fontId="12" fillId="0" borderId="0" xfId="0" applyFont="1" applyAlignment="1">
      <alignment horizontal="left"/>
    </xf>
    <xf numFmtId="2" fontId="12" fillId="0" borderId="0" xfId="0" applyNumberFormat="1" applyFont="1" applyAlignment="1"/>
    <xf numFmtId="0" fontId="12" fillId="0" borderId="0" xfId="0" applyFont="1" applyAlignment="1"/>
    <xf numFmtId="0" fontId="12" fillId="0" borderId="8" xfId="0" applyFont="1" applyBorder="1" applyAlignment="1">
      <alignment horizontal="center"/>
    </xf>
    <xf numFmtId="0" fontId="13" fillId="0" borderId="11" xfId="0" applyFont="1" applyBorder="1"/>
    <xf numFmtId="0" fontId="13" fillId="0" borderId="8" xfId="0" applyFont="1" applyBorder="1"/>
    <xf numFmtId="0" fontId="13" fillId="0" borderId="11" xfId="0" applyFont="1" applyBorder="1" applyAlignment="1">
      <alignment vertical="justify"/>
    </xf>
    <xf numFmtId="0" fontId="13" fillId="0" borderId="11" xfId="0" applyFont="1" applyFill="1" applyBorder="1" applyAlignment="1">
      <alignment vertical="justify"/>
    </xf>
    <xf numFmtId="0" fontId="13" fillId="0" borderId="14" xfId="0" applyFont="1" applyFill="1" applyBorder="1"/>
    <xf numFmtId="0" fontId="17" fillId="0" borderId="0" xfId="0" applyFont="1"/>
    <xf numFmtId="0" fontId="18" fillId="0" borderId="0" xfId="0" applyFont="1"/>
    <xf numFmtId="2" fontId="4" fillId="2" borderId="0" xfId="0" applyNumberFormat="1" applyFont="1" applyFill="1"/>
    <xf numFmtId="0" fontId="9" fillId="2" borderId="0" xfId="0" applyFont="1" applyFill="1" applyAlignment="1">
      <alignment horizontal="right"/>
    </xf>
    <xf numFmtId="0" fontId="12" fillId="0" borderId="12" xfId="0" applyFont="1" applyFill="1" applyBorder="1"/>
    <xf numFmtId="2" fontId="5" fillId="3" borderId="6" xfId="0" applyNumberFormat="1" applyFont="1" applyFill="1" applyBorder="1" applyAlignment="1">
      <alignment horizontal="center"/>
    </xf>
    <xf numFmtId="0" fontId="5" fillId="3" borderId="7" xfId="0" applyFont="1" applyFill="1" applyBorder="1"/>
    <xf numFmtId="0" fontId="5" fillId="3" borderId="13" xfId="0" applyFont="1" applyFill="1" applyBorder="1"/>
    <xf numFmtId="0" fontId="13" fillId="3" borderId="13" xfId="0" applyFont="1" applyFill="1" applyBorder="1"/>
    <xf numFmtId="0" fontId="13" fillId="3" borderId="8" xfId="0" applyFont="1" applyFill="1" applyBorder="1"/>
    <xf numFmtId="2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wrapText="1"/>
    </xf>
    <xf numFmtId="0" fontId="7" fillId="3" borderId="11" xfId="0" applyFont="1" applyFill="1" applyBorder="1" applyAlignment="1">
      <alignment vertical="justify"/>
    </xf>
    <xf numFmtId="0" fontId="13" fillId="3" borderId="11" xfId="0" applyFont="1" applyFill="1" applyBorder="1" applyAlignment="1">
      <alignment vertical="justify"/>
    </xf>
    <xf numFmtId="2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wrapText="1"/>
    </xf>
    <xf numFmtId="2" fontId="5" fillId="3" borderId="8" xfId="0" applyNumberFormat="1" applyFont="1" applyFill="1" applyBorder="1" applyAlignment="1">
      <alignment horizontal="center"/>
    </xf>
    <xf numFmtId="2" fontId="5" fillId="3" borderId="9" xfId="0" applyNumberFormat="1" applyFont="1" applyFill="1" applyBorder="1"/>
    <xf numFmtId="0" fontId="5" fillId="3" borderId="11" xfId="0" applyFont="1" applyFill="1" applyBorder="1"/>
    <xf numFmtId="0" fontId="13" fillId="3" borderId="11" xfId="0" applyFont="1" applyFill="1" applyBorder="1"/>
    <xf numFmtId="2" fontId="5" fillId="3" borderId="10" xfId="0" applyNumberFormat="1" applyFont="1" applyFill="1" applyBorder="1" applyAlignment="1">
      <alignment horizontal="center"/>
    </xf>
    <xf numFmtId="2" fontId="5" fillId="3" borderId="5" xfId="0" applyNumberFormat="1" applyFont="1" applyFill="1" applyBorder="1"/>
    <xf numFmtId="0" fontId="5" fillId="3" borderId="14" xfId="0" applyFont="1" applyFill="1" applyBorder="1"/>
    <xf numFmtId="0" fontId="13" fillId="3" borderId="14" xfId="0" applyFont="1" applyFill="1" applyBorder="1"/>
    <xf numFmtId="0" fontId="12" fillId="0" borderId="1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4" fillId="0" borderId="15" xfId="0" applyFont="1" applyBorder="1" applyAlignment="1">
      <alignment horizontal="center"/>
    </xf>
    <xf numFmtId="0" fontId="0" fillId="0" borderId="6" xfId="0" applyBorder="1" applyAlignment="1"/>
    <xf numFmtId="2" fontId="6" fillId="0" borderId="0" xfId="0" applyNumberFormat="1" applyFont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8" fillId="0" borderId="11" xfId="0" applyFont="1" applyBorder="1" applyAlignment="1">
      <alignment horizontal="center"/>
    </xf>
    <xf numFmtId="0" fontId="1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4" fillId="0" borderId="0" xfId="0" applyFont="1" applyAlignment="1">
      <alignment horizontal="right"/>
    </xf>
    <xf numFmtId="2" fontId="4" fillId="2" borderId="0" xfId="0" applyNumberFormat="1" applyFont="1" applyFill="1" applyAlignment="1">
      <alignment horizontal="right"/>
    </xf>
    <xf numFmtId="2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6"/>
  <sheetViews>
    <sheetView tabSelected="1" topLeftCell="A100" zoomScale="140" zoomScaleNormal="140" workbookViewId="0">
      <selection activeCell="D12" sqref="D12"/>
    </sheetView>
  </sheetViews>
  <sheetFormatPr defaultRowHeight="15.75" x14ac:dyDescent="0.25"/>
  <cols>
    <col min="1" max="1" width="10.28515625" style="1" customWidth="1"/>
    <col min="2" max="2" width="70.7109375" style="1" customWidth="1"/>
    <col min="3" max="3" width="12.28515625" style="2" customWidth="1"/>
    <col min="4" max="4" width="13.140625" style="21" customWidth="1"/>
    <col min="5" max="5" width="10.28515625" style="21" customWidth="1"/>
    <col min="6" max="7" width="9.140625" style="2" customWidth="1"/>
    <col min="8" max="8" width="9.140625" style="2"/>
    <col min="9" max="9" width="10.7109375" style="2" bestFit="1" customWidth="1"/>
    <col min="10" max="16384" width="9.140625" style="2"/>
  </cols>
  <sheetData>
    <row r="1" spans="1:5" ht="13.5" hidden="1" customHeight="1" x14ac:dyDescent="0.25"/>
    <row r="2" spans="1:5" hidden="1" x14ac:dyDescent="0.25"/>
    <row r="3" spans="1:5" hidden="1" x14ac:dyDescent="0.25"/>
    <row r="4" spans="1:5" hidden="1" x14ac:dyDescent="0.25"/>
    <row r="5" spans="1:5" hidden="1" x14ac:dyDescent="0.25"/>
    <row r="6" spans="1:5" hidden="1" x14ac:dyDescent="0.25"/>
    <row r="7" spans="1:5" x14ac:dyDescent="0.25">
      <c r="B7" s="148" t="s">
        <v>151</v>
      </c>
      <c r="C7" s="148"/>
      <c r="D7" s="106"/>
      <c r="E7" s="106"/>
    </row>
    <row r="8" spans="1:5" x14ac:dyDescent="0.25">
      <c r="B8" s="149" t="s">
        <v>194</v>
      </c>
      <c r="C8" s="149"/>
      <c r="D8" s="107"/>
      <c r="E8" s="108"/>
    </row>
    <row r="9" spans="1:5" x14ac:dyDescent="0.25">
      <c r="B9" s="149" t="s">
        <v>184</v>
      </c>
      <c r="C9" s="149"/>
      <c r="D9" s="107"/>
      <c r="E9" s="108"/>
    </row>
    <row r="10" spans="1:5" x14ac:dyDescent="0.25">
      <c r="B10" s="150" t="s">
        <v>152</v>
      </c>
      <c r="C10" s="150"/>
      <c r="D10" s="108"/>
      <c r="E10" s="108"/>
    </row>
    <row r="11" spans="1:5" x14ac:dyDescent="0.25">
      <c r="B11" s="150" t="s">
        <v>174</v>
      </c>
      <c r="C11" s="150"/>
      <c r="D11" s="108"/>
      <c r="E11" s="108"/>
    </row>
    <row r="12" spans="1:5" x14ac:dyDescent="0.25">
      <c r="B12" s="117"/>
      <c r="C12" s="118" t="s">
        <v>189</v>
      </c>
    </row>
    <row r="14" spans="1:5" s="3" customFormat="1" x14ac:dyDescent="0.25">
      <c r="B14" s="2"/>
      <c r="C14" s="2"/>
      <c r="D14" s="21"/>
      <c r="E14" s="21"/>
    </row>
    <row r="15" spans="1:5" s="3" customFormat="1" ht="18.75" x14ac:dyDescent="0.3">
      <c r="A15" s="143" t="s">
        <v>175</v>
      </c>
      <c r="B15" s="143"/>
      <c r="C15" s="4"/>
      <c r="D15" s="33"/>
      <c r="E15" s="33"/>
    </row>
    <row r="16" spans="1:5" s="3" customFormat="1" x14ac:dyDescent="0.25">
      <c r="A16" s="1"/>
      <c r="B16" s="1"/>
      <c r="C16" s="5"/>
      <c r="D16" s="33"/>
      <c r="E16" s="33"/>
    </row>
    <row r="17" spans="1:5" s="8" customFormat="1" ht="15.75" customHeight="1" x14ac:dyDescent="0.25">
      <c r="A17" s="6" t="s">
        <v>0</v>
      </c>
      <c r="B17" s="7"/>
      <c r="C17" s="144">
        <v>2020</v>
      </c>
      <c r="D17" s="146" t="s">
        <v>170</v>
      </c>
      <c r="E17" s="139" t="s">
        <v>171</v>
      </c>
    </row>
    <row r="18" spans="1:5" s="8" customFormat="1" x14ac:dyDescent="0.25">
      <c r="A18" s="9" t="s">
        <v>1</v>
      </c>
      <c r="B18" s="10" t="s">
        <v>2</v>
      </c>
      <c r="C18" s="145"/>
      <c r="D18" s="147"/>
      <c r="E18" s="140"/>
    </row>
    <row r="19" spans="1:5" s="8" customFormat="1" ht="16.5" thickBot="1" x14ac:dyDescent="0.3">
      <c r="A19" s="9" t="s">
        <v>3</v>
      </c>
      <c r="B19" s="11"/>
      <c r="C19" s="85" t="s">
        <v>153</v>
      </c>
      <c r="D19" s="109" t="s">
        <v>153</v>
      </c>
      <c r="E19" s="109" t="s">
        <v>153</v>
      </c>
    </row>
    <row r="20" spans="1:5" s="8" customFormat="1" ht="16.5" thickBot="1" x14ac:dyDescent="0.3">
      <c r="A20" s="135" t="s">
        <v>4</v>
      </c>
      <c r="B20" s="136" t="s">
        <v>5</v>
      </c>
      <c r="C20" s="137">
        <f>C21+C40+C85+C60+C79+C58</f>
        <v>29172693</v>
      </c>
      <c r="D20" s="138">
        <f>D21+D40+D85+D60+D79+D58</f>
        <v>455590</v>
      </c>
      <c r="E20" s="124">
        <f>C20+D20</f>
        <v>29628283</v>
      </c>
    </row>
    <row r="21" spans="1:5" s="3" customFormat="1" x14ac:dyDescent="0.25">
      <c r="A21" s="120" t="s">
        <v>6</v>
      </c>
      <c r="B21" s="121" t="s">
        <v>7</v>
      </c>
      <c r="C21" s="122">
        <f>C22+C25+C36+C38</f>
        <v>14996863</v>
      </c>
      <c r="D21" s="123">
        <f>D22+D25+D36+D38</f>
        <v>304831</v>
      </c>
      <c r="E21" s="124">
        <f t="shared" ref="E21:E89" si="0">C21+D21</f>
        <v>15301694</v>
      </c>
    </row>
    <row r="22" spans="1:5" s="15" customFormat="1" x14ac:dyDescent="0.25">
      <c r="A22" s="13" t="s">
        <v>8</v>
      </c>
      <c r="B22" s="14" t="s">
        <v>9</v>
      </c>
      <c r="C22" s="86">
        <f>C23+C24</f>
        <v>12817159</v>
      </c>
      <c r="D22" s="110">
        <f>D23+D24</f>
        <v>0</v>
      </c>
      <c r="E22" s="111">
        <f t="shared" si="0"/>
        <v>12817159</v>
      </c>
    </row>
    <row r="23" spans="1:5" s="18" customFormat="1" x14ac:dyDescent="0.25">
      <c r="A23" s="16" t="s">
        <v>10</v>
      </c>
      <c r="B23" s="17" t="s">
        <v>186</v>
      </c>
      <c r="C23" s="87">
        <v>219657</v>
      </c>
      <c r="D23" s="111"/>
      <c r="E23" s="105">
        <f t="shared" si="0"/>
        <v>219657</v>
      </c>
    </row>
    <row r="24" spans="1:5" s="21" customFormat="1" ht="15" x14ac:dyDescent="0.25">
      <c r="A24" s="19" t="s">
        <v>11</v>
      </c>
      <c r="B24" s="20" t="s">
        <v>185</v>
      </c>
      <c r="C24" s="88">
        <v>12597502</v>
      </c>
      <c r="D24" s="111"/>
      <c r="E24" s="105">
        <f t="shared" si="0"/>
        <v>12597502</v>
      </c>
    </row>
    <row r="25" spans="1:5" s="15" customFormat="1" x14ac:dyDescent="0.25">
      <c r="A25" s="22" t="s">
        <v>12</v>
      </c>
      <c r="B25" s="23" t="s">
        <v>13</v>
      </c>
      <c r="C25" s="86">
        <f>C26+C29+C32+C35</f>
        <v>2121098</v>
      </c>
      <c r="D25" s="110">
        <f>D26+D29+D32+D35</f>
        <v>287000</v>
      </c>
      <c r="E25" s="111">
        <f t="shared" si="0"/>
        <v>2408098</v>
      </c>
    </row>
    <row r="26" spans="1:5" s="18" customFormat="1" x14ac:dyDescent="0.25">
      <c r="A26" s="22" t="s">
        <v>14</v>
      </c>
      <c r="B26" s="23" t="s">
        <v>15</v>
      </c>
      <c r="C26" s="86">
        <f>C27+C28</f>
        <v>1637358</v>
      </c>
      <c r="D26" s="110">
        <f>D27+D28</f>
        <v>200000</v>
      </c>
      <c r="E26" s="111">
        <f t="shared" si="0"/>
        <v>1837358</v>
      </c>
    </row>
    <row r="27" spans="1:5" s="21" customFormat="1" ht="15" x14ac:dyDescent="0.25">
      <c r="A27" s="19" t="s">
        <v>16</v>
      </c>
      <c r="B27" s="20" t="s">
        <v>17</v>
      </c>
      <c r="C27" s="88">
        <v>1502358</v>
      </c>
      <c r="D27" s="111">
        <v>200000</v>
      </c>
      <c r="E27" s="105">
        <f t="shared" si="0"/>
        <v>1702358</v>
      </c>
    </row>
    <row r="28" spans="1:5" s="21" customFormat="1" x14ac:dyDescent="0.25">
      <c r="A28" s="16" t="s">
        <v>18</v>
      </c>
      <c r="B28" s="24" t="s">
        <v>19</v>
      </c>
      <c r="C28" s="87">
        <v>135000</v>
      </c>
      <c r="D28" s="111"/>
      <c r="E28" s="105">
        <f t="shared" si="0"/>
        <v>135000</v>
      </c>
    </row>
    <row r="29" spans="1:5" s="21" customFormat="1" x14ac:dyDescent="0.25">
      <c r="A29" s="22" t="s">
        <v>20</v>
      </c>
      <c r="B29" s="79" t="s">
        <v>21</v>
      </c>
      <c r="C29" s="86">
        <f>C30+C31</f>
        <v>324230</v>
      </c>
      <c r="D29" s="110">
        <f>D30+D31</f>
        <v>73000</v>
      </c>
      <c r="E29" s="111">
        <f t="shared" si="0"/>
        <v>397230</v>
      </c>
    </row>
    <row r="30" spans="1:5" s="21" customFormat="1" ht="15" x14ac:dyDescent="0.25">
      <c r="A30" s="25" t="s">
        <v>22</v>
      </c>
      <c r="B30" s="80" t="s">
        <v>23</v>
      </c>
      <c r="C30" s="88">
        <v>300230</v>
      </c>
      <c r="D30" s="111">
        <v>73000</v>
      </c>
      <c r="E30" s="105">
        <f t="shared" si="0"/>
        <v>373230</v>
      </c>
    </row>
    <row r="31" spans="1:5" s="21" customFormat="1" ht="15" x14ac:dyDescent="0.25">
      <c r="A31" s="26" t="s">
        <v>24</v>
      </c>
      <c r="B31" s="81" t="s">
        <v>159</v>
      </c>
      <c r="C31" s="89">
        <v>24000</v>
      </c>
      <c r="D31" s="111"/>
      <c r="E31" s="105">
        <f t="shared" si="0"/>
        <v>24000</v>
      </c>
    </row>
    <row r="32" spans="1:5" s="21" customFormat="1" x14ac:dyDescent="0.25">
      <c r="A32" s="22" t="s">
        <v>141</v>
      </c>
      <c r="B32" s="79" t="s">
        <v>140</v>
      </c>
      <c r="C32" s="86">
        <f>C33+C34</f>
        <v>109510</v>
      </c>
      <c r="D32" s="110">
        <f>D33+D34</f>
        <v>14000</v>
      </c>
      <c r="E32" s="111">
        <f t="shared" si="0"/>
        <v>123510</v>
      </c>
    </row>
    <row r="33" spans="1:5" s="21" customFormat="1" ht="15" x14ac:dyDescent="0.25">
      <c r="A33" s="25" t="s">
        <v>142</v>
      </c>
      <c r="B33" s="80" t="s">
        <v>144</v>
      </c>
      <c r="C33" s="88">
        <v>94510</v>
      </c>
      <c r="D33" s="111">
        <v>14000</v>
      </c>
      <c r="E33" s="105">
        <f t="shared" si="0"/>
        <v>108510</v>
      </c>
    </row>
    <row r="34" spans="1:5" s="21" customFormat="1" ht="18.75" customHeight="1" x14ac:dyDescent="0.25">
      <c r="A34" s="26" t="s">
        <v>143</v>
      </c>
      <c r="B34" s="27" t="s">
        <v>145</v>
      </c>
      <c r="C34" s="89">
        <v>15000</v>
      </c>
      <c r="D34" s="111"/>
      <c r="E34" s="105">
        <f t="shared" si="0"/>
        <v>15000</v>
      </c>
    </row>
    <row r="35" spans="1:5" s="21" customFormat="1" ht="15" x14ac:dyDescent="0.25">
      <c r="A35" s="26" t="s">
        <v>12</v>
      </c>
      <c r="B35" s="27" t="s">
        <v>156</v>
      </c>
      <c r="C35" s="89">
        <v>50000</v>
      </c>
      <c r="D35" s="111"/>
      <c r="E35" s="105">
        <f t="shared" si="0"/>
        <v>50000</v>
      </c>
    </row>
    <row r="36" spans="1:5" s="21" customFormat="1" ht="14.25" x14ac:dyDescent="0.2">
      <c r="A36" s="28" t="s">
        <v>25</v>
      </c>
      <c r="B36" s="29" t="s">
        <v>26</v>
      </c>
      <c r="C36" s="90">
        <f>C37</f>
        <v>15422</v>
      </c>
      <c r="D36" s="112">
        <f>D37</f>
        <v>3431</v>
      </c>
      <c r="E36" s="111">
        <f t="shared" si="0"/>
        <v>18853</v>
      </c>
    </row>
    <row r="37" spans="1:5" s="21" customFormat="1" ht="15" x14ac:dyDescent="0.25">
      <c r="A37" s="26" t="s">
        <v>27</v>
      </c>
      <c r="B37" s="27" t="s">
        <v>28</v>
      </c>
      <c r="C37" s="89">
        <v>15422</v>
      </c>
      <c r="D37" s="111">
        <v>3431</v>
      </c>
      <c r="E37" s="105">
        <f t="shared" si="0"/>
        <v>18853</v>
      </c>
    </row>
    <row r="38" spans="1:5" s="21" customFormat="1" ht="14.25" x14ac:dyDescent="0.2">
      <c r="A38" s="28" t="s">
        <v>176</v>
      </c>
      <c r="B38" s="29" t="s">
        <v>177</v>
      </c>
      <c r="C38" s="90">
        <f>C39</f>
        <v>43184</v>
      </c>
      <c r="D38" s="112">
        <f>D39</f>
        <v>14400</v>
      </c>
      <c r="E38" s="111">
        <f>C38+D38</f>
        <v>57584</v>
      </c>
    </row>
    <row r="39" spans="1:5" s="21" customFormat="1" ht="15" x14ac:dyDescent="0.25">
      <c r="A39" s="26" t="s">
        <v>178</v>
      </c>
      <c r="B39" s="27" t="s">
        <v>179</v>
      </c>
      <c r="C39" s="89">
        <v>43184</v>
      </c>
      <c r="D39" s="111">
        <v>14400</v>
      </c>
      <c r="E39" s="105">
        <f>C39+D39</f>
        <v>57584</v>
      </c>
    </row>
    <row r="40" spans="1:5" s="21" customFormat="1" x14ac:dyDescent="0.25">
      <c r="A40" s="125" t="s">
        <v>29</v>
      </c>
      <c r="B40" s="126" t="s">
        <v>30</v>
      </c>
      <c r="C40" s="127">
        <f>C41+C43+C46+C47+C56+C55+C54+C50</f>
        <v>851206</v>
      </c>
      <c r="D40" s="128">
        <f>D41+D43+D46+D47+D56+D55+D54+D50</f>
        <v>16800</v>
      </c>
      <c r="E40" s="124">
        <f t="shared" si="0"/>
        <v>868006</v>
      </c>
    </row>
    <row r="41" spans="1:5" s="21" customFormat="1" ht="14.25" x14ac:dyDescent="0.2">
      <c r="A41" s="30" t="s">
        <v>161</v>
      </c>
      <c r="B41" s="31" t="s">
        <v>163</v>
      </c>
      <c r="C41" s="90">
        <f>C42</f>
        <v>14824</v>
      </c>
      <c r="D41" s="112">
        <f>D42</f>
        <v>0</v>
      </c>
      <c r="E41" s="111">
        <f t="shared" si="0"/>
        <v>14824</v>
      </c>
    </row>
    <row r="42" spans="1:5" s="21" customFormat="1" ht="15" x14ac:dyDescent="0.25">
      <c r="A42" s="25" t="s">
        <v>162</v>
      </c>
      <c r="B42" s="32" t="s">
        <v>163</v>
      </c>
      <c r="C42" s="89">
        <v>14824</v>
      </c>
      <c r="D42" s="111"/>
      <c r="E42" s="111">
        <f t="shared" si="0"/>
        <v>14824</v>
      </c>
    </row>
    <row r="43" spans="1:5" s="21" customFormat="1" ht="14.25" x14ac:dyDescent="0.2">
      <c r="A43" s="30" t="s">
        <v>31</v>
      </c>
      <c r="B43" s="31" t="s">
        <v>32</v>
      </c>
      <c r="C43" s="90">
        <f>C44+C45</f>
        <v>0</v>
      </c>
      <c r="D43" s="112">
        <f>D44+D45</f>
        <v>0</v>
      </c>
      <c r="E43" s="111">
        <f t="shared" si="0"/>
        <v>0</v>
      </c>
    </row>
    <row r="44" spans="1:5" s="21" customFormat="1" ht="18" customHeight="1" x14ac:dyDescent="0.25">
      <c r="A44" s="25" t="s">
        <v>33</v>
      </c>
      <c r="B44" s="32" t="s">
        <v>34</v>
      </c>
      <c r="C44" s="89">
        <v>0</v>
      </c>
      <c r="D44" s="111"/>
      <c r="E44" s="105">
        <f t="shared" si="0"/>
        <v>0</v>
      </c>
    </row>
    <row r="45" spans="1:5" s="21" customFormat="1" ht="15" x14ac:dyDescent="0.25">
      <c r="A45" s="25" t="s">
        <v>35</v>
      </c>
      <c r="B45" s="32" t="s">
        <v>36</v>
      </c>
      <c r="C45" s="89">
        <v>0</v>
      </c>
      <c r="D45" s="111"/>
      <c r="E45" s="105">
        <f t="shared" si="0"/>
        <v>0</v>
      </c>
    </row>
    <row r="46" spans="1:5" s="33" customFormat="1" ht="14.25" customHeight="1" x14ac:dyDescent="0.2">
      <c r="A46" s="30" t="s">
        <v>37</v>
      </c>
      <c r="B46" s="31" t="s">
        <v>38</v>
      </c>
      <c r="C46" s="90">
        <v>20000</v>
      </c>
      <c r="D46" s="111"/>
      <c r="E46" s="111">
        <f t="shared" si="0"/>
        <v>20000</v>
      </c>
    </row>
    <row r="47" spans="1:5" s="21" customFormat="1" ht="14.25" x14ac:dyDescent="0.2">
      <c r="A47" s="30" t="s">
        <v>39</v>
      </c>
      <c r="B47" s="31" t="s">
        <v>40</v>
      </c>
      <c r="C47" s="90">
        <f>C48</f>
        <v>24500</v>
      </c>
      <c r="D47" s="112">
        <f>D48+D49</f>
        <v>4800</v>
      </c>
      <c r="E47" s="111">
        <f t="shared" si="0"/>
        <v>29300</v>
      </c>
    </row>
    <row r="48" spans="1:5" s="21" customFormat="1" ht="15" x14ac:dyDescent="0.25">
      <c r="A48" s="25" t="s">
        <v>41</v>
      </c>
      <c r="B48" s="32" t="s">
        <v>42</v>
      </c>
      <c r="C48" s="89">
        <v>24500</v>
      </c>
      <c r="D48" s="111"/>
      <c r="E48" s="105">
        <f t="shared" si="0"/>
        <v>24500</v>
      </c>
    </row>
    <row r="49" spans="1:5" s="21" customFormat="1" ht="15" x14ac:dyDescent="0.25">
      <c r="A49" s="25" t="s">
        <v>190</v>
      </c>
      <c r="B49" s="32" t="s">
        <v>191</v>
      </c>
      <c r="C49" s="89">
        <v>0</v>
      </c>
      <c r="D49" s="111">
        <v>4800</v>
      </c>
      <c r="E49" s="105">
        <f>C49+D49</f>
        <v>4800</v>
      </c>
    </row>
    <row r="50" spans="1:5" s="21" customFormat="1" ht="14.25" x14ac:dyDescent="0.2">
      <c r="A50" s="34" t="s">
        <v>128</v>
      </c>
      <c r="B50" s="31" t="s">
        <v>129</v>
      </c>
      <c r="C50" s="90">
        <f>C51+C52+C53</f>
        <v>20750</v>
      </c>
      <c r="D50" s="112">
        <f>D51+D52+D53</f>
        <v>0</v>
      </c>
      <c r="E50" s="111">
        <f t="shared" si="0"/>
        <v>20750</v>
      </c>
    </row>
    <row r="51" spans="1:5" s="33" customFormat="1" ht="27.75" customHeight="1" x14ac:dyDescent="0.25">
      <c r="A51" s="25" t="s">
        <v>125</v>
      </c>
      <c r="B51" s="32" t="s">
        <v>126</v>
      </c>
      <c r="C51" s="89">
        <v>20000</v>
      </c>
      <c r="D51" s="105"/>
      <c r="E51" s="105">
        <f t="shared" si="0"/>
        <v>20000</v>
      </c>
    </row>
    <row r="52" spans="1:5" s="21" customFormat="1" ht="15" x14ac:dyDescent="0.25">
      <c r="A52" s="25" t="s">
        <v>173</v>
      </c>
      <c r="B52" s="32" t="s">
        <v>180</v>
      </c>
      <c r="C52" s="89">
        <v>0</v>
      </c>
      <c r="D52" s="111"/>
      <c r="E52" s="105">
        <f t="shared" si="0"/>
        <v>0</v>
      </c>
    </row>
    <row r="53" spans="1:5" s="21" customFormat="1" ht="15" x14ac:dyDescent="0.25">
      <c r="A53" s="25" t="s">
        <v>127</v>
      </c>
      <c r="B53" s="32" t="s">
        <v>172</v>
      </c>
      <c r="C53" s="89">
        <v>750</v>
      </c>
      <c r="D53" s="111"/>
      <c r="E53" s="105">
        <f t="shared" si="0"/>
        <v>750</v>
      </c>
    </row>
    <row r="54" spans="1:5" s="21" customFormat="1" ht="12.75" customHeight="1" x14ac:dyDescent="0.2">
      <c r="A54" s="34" t="s">
        <v>43</v>
      </c>
      <c r="B54" s="31" t="s">
        <v>44</v>
      </c>
      <c r="C54" s="90">
        <v>16000</v>
      </c>
      <c r="D54" s="111">
        <v>12000</v>
      </c>
      <c r="E54" s="111">
        <f t="shared" si="0"/>
        <v>28000</v>
      </c>
    </row>
    <row r="55" spans="1:5" s="21" customFormat="1" ht="14.25" x14ac:dyDescent="0.2">
      <c r="A55" s="34" t="s">
        <v>45</v>
      </c>
      <c r="B55" s="31" t="s">
        <v>46</v>
      </c>
      <c r="C55" s="91">
        <v>134899</v>
      </c>
      <c r="D55" s="111">
        <v>104000</v>
      </c>
      <c r="E55" s="111">
        <f t="shared" si="0"/>
        <v>238899</v>
      </c>
    </row>
    <row r="56" spans="1:5" s="21" customFormat="1" ht="14.25" x14ac:dyDescent="0.2">
      <c r="A56" s="30" t="s">
        <v>47</v>
      </c>
      <c r="B56" s="31" t="s">
        <v>48</v>
      </c>
      <c r="C56" s="90">
        <f>C57</f>
        <v>620233</v>
      </c>
      <c r="D56" s="112">
        <f>D57</f>
        <v>-104000</v>
      </c>
      <c r="E56" s="111">
        <f t="shared" si="0"/>
        <v>516233</v>
      </c>
    </row>
    <row r="57" spans="1:5" s="21" customFormat="1" ht="16.5" customHeight="1" x14ac:dyDescent="0.25">
      <c r="A57" s="25" t="s">
        <v>49</v>
      </c>
      <c r="B57" s="32" t="s">
        <v>50</v>
      </c>
      <c r="C57" s="92">
        <v>620233</v>
      </c>
      <c r="D57" s="105">
        <v>-104000</v>
      </c>
      <c r="E57" s="111">
        <f t="shared" si="0"/>
        <v>516233</v>
      </c>
    </row>
    <row r="58" spans="1:5" s="21" customFormat="1" ht="18" customHeight="1" x14ac:dyDescent="0.2">
      <c r="A58" s="34" t="s">
        <v>146</v>
      </c>
      <c r="B58" s="31" t="s">
        <v>147</v>
      </c>
      <c r="C58" s="91">
        <f>C59</f>
        <v>19855</v>
      </c>
      <c r="D58" s="113">
        <f>D59</f>
        <v>28000</v>
      </c>
      <c r="E58" s="111">
        <f t="shared" si="0"/>
        <v>47855</v>
      </c>
    </row>
    <row r="59" spans="1:5" s="21" customFormat="1" ht="15" x14ac:dyDescent="0.25">
      <c r="A59" s="25" t="s">
        <v>148</v>
      </c>
      <c r="B59" s="32" t="s">
        <v>149</v>
      </c>
      <c r="C59" s="92">
        <v>19855</v>
      </c>
      <c r="D59" s="105">
        <v>28000</v>
      </c>
      <c r="E59" s="105">
        <f t="shared" si="0"/>
        <v>47855</v>
      </c>
    </row>
    <row r="60" spans="1:5" s="21" customFormat="1" ht="15.75" customHeight="1" x14ac:dyDescent="0.2">
      <c r="A60" s="129" t="s">
        <v>51</v>
      </c>
      <c r="B60" s="130" t="s">
        <v>52</v>
      </c>
      <c r="C60" s="127">
        <f>C61+C78+C77</f>
        <v>11322930</v>
      </c>
      <c r="D60" s="128">
        <f>D61+D78+D77</f>
        <v>-77286</v>
      </c>
      <c r="E60" s="124">
        <f t="shared" si="0"/>
        <v>11245644</v>
      </c>
    </row>
    <row r="61" spans="1:5" s="21" customFormat="1" ht="14.25" x14ac:dyDescent="0.2">
      <c r="A61" s="34" t="s">
        <v>53</v>
      </c>
      <c r="B61" s="35" t="s">
        <v>54</v>
      </c>
      <c r="C61" s="93">
        <f>SUM(C62:C76)</f>
        <v>6573472</v>
      </c>
      <c r="D61" s="110">
        <f>SUM(D62:D76)</f>
        <v>20085</v>
      </c>
      <c r="E61" s="111">
        <f t="shared" si="0"/>
        <v>6593557</v>
      </c>
    </row>
    <row r="62" spans="1:5" s="21" customFormat="1" ht="15" x14ac:dyDescent="0.25">
      <c r="A62" s="36"/>
      <c r="B62" s="103" t="s">
        <v>154</v>
      </c>
      <c r="C62" s="88">
        <v>13498</v>
      </c>
      <c r="D62" s="111"/>
      <c r="E62" s="105">
        <f t="shared" si="0"/>
        <v>13498</v>
      </c>
    </row>
    <row r="63" spans="1:5" s="21" customFormat="1" ht="15" x14ac:dyDescent="0.25">
      <c r="A63" s="36"/>
      <c r="B63" s="104" t="s">
        <v>164</v>
      </c>
      <c r="C63" s="88">
        <v>184000</v>
      </c>
      <c r="D63" s="105"/>
      <c r="E63" s="105">
        <f t="shared" si="0"/>
        <v>184000</v>
      </c>
    </row>
    <row r="64" spans="1:5" s="21" customFormat="1" ht="12.75" x14ac:dyDescent="0.2">
      <c r="A64" s="37"/>
      <c r="B64" s="82" t="s">
        <v>55</v>
      </c>
      <c r="C64" s="94">
        <v>814267</v>
      </c>
      <c r="D64" s="105"/>
      <c r="E64" s="105">
        <f t="shared" si="0"/>
        <v>814267</v>
      </c>
    </row>
    <row r="65" spans="1:13" s="21" customFormat="1" ht="27" customHeight="1" x14ac:dyDescent="0.2">
      <c r="A65" s="38"/>
      <c r="B65" s="39" t="s">
        <v>56</v>
      </c>
      <c r="C65" s="95">
        <v>3419547</v>
      </c>
      <c r="D65" s="105"/>
      <c r="E65" s="105">
        <f t="shared" si="0"/>
        <v>3419547</v>
      </c>
      <c r="M65" s="21" t="s">
        <v>169</v>
      </c>
    </row>
    <row r="66" spans="1:13" s="21" customFormat="1" ht="25.5" x14ac:dyDescent="0.2">
      <c r="A66" s="38"/>
      <c r="B66" s="39" t="s">
        <v>57</v>
      </c>
      <c r="C66" s="95">
        <v>177259</v>
      </c>
      <c r="D66" s="105"/>
      <c r="E66" s="105">
        <f t="shared" si="0"/>
        <v>177259</v>
      </c>
    </row>
    <row r="67" spans="1:13" s="21" customFormat="1" ht="29.25" customHeight="1" x14ac:dyDescent="0.2">
      <c r="A67" s="38"/>
      <c r="B67" s="39" t="s">
        <v>58</v>
      </c>
      <c r="C67" s="95">
        <v>470520</v>
      </c>
      <c r="D67" s="105"/>
      <c r="E67" s="105">
        <f t="shared" si="0"/>
        <v>470520</v>
      </c>
    </row>
    <row r="68" spans="1:13" s="8" customFormat="1" ht="14.25" x14ac:dyDescent="0.2">
      <c r="A68" s="38"/>
      <c r="B68" s="39" t="s">
        <v>183</v>
      </c>
      <c r="C68" s="95">
        <v>20854</v>
      </c>
      <c r="D68" s="105"/>
      <c r="E68" s="105">
        <f t="shared" si="0"/>
        <v>20854</v>
      </c>
    </row>
    <row r="69" spans="1:13" s="8" customFormat="1" ht="14.25" x14ac:dyDescent="0.2">
      <c r="A69" s="38"/>
      <c r="B69" s="39" t="s">
        <v>59</v>
      </c>
      <c r="C69" s="95">
        <v>178733</v>
      </c>
      <c r="D69" s="105">
        <v>3785</v>
      </c>
      <c r="E69" s="105">
        <f t="shared" si="0"/>
        <v>182518</v>
      </c>
    </row>
    <row r="70" spans="1:13" s="8" customFormat="1" ht="14.25" x14ac:dyDescent="0.2">
      <c r="A70" s="38"/>
      <c r="B70" s="39" t="s">
        <v>60</v>
      </c>
      <c r="C70" s="95">
        <v>283152</v>
      </c>
      <c r="D70" s="105">
        <v>5035</v>
      </c>
      <c r="E70" s="105">
        <f t="shared" si="0"/>
        <v>288187</v>
      </c>
    </row>
    <row r="71" spans="1:13" s="8" customFormat="1" ht="14.25" x14ac:dyDescent="0.2">
      <c r="A71" s="38"/>
      <c r="B71" s="39" t="s">
        <v>160</v>
      </c>
      <c r="C71" s="95">
        <v>90525</v>
      </c>
      <c r="D71" s="105"/>
      <c r="E71" s="105">
        <f t="shared" si="0"/>
        <v>90525</v>
      </c>
    </row>
    <row r="72" spans="1:13" s="8" customFormat="1" ht="14.25" x14ac:dyDescent="0.2">
      <c r="A72" s="38"/>
      <c r="B72" s="39" t="s">
        <v>158</v>
      </c>
      <c r="C72" s="96">
        <v>46516</v>
      </c>
      <c r="D72" s="105"/>
      <c r="E72" s="105">
        <f t="shared" si="0"/>
        <v>46516</v>
      </c>
      <c r="H72" s="115"/>
      <c r="I72" s="115"/>
      <c r="J72" s="115"/>
    </row>
    <row r="73" spans="1:13" s="8" customFormat="1" ht="14.25" x14ac:dyDescent="0.2">
      <c r="A73" s="38"/>
      <c r="B73" s="39" t="s">
        <v>150</v>
      </c>
      <c r="C73" s="96">
        <v>118993</v>
      </c>
      <c r="D73" s="105"/>
      <c r="E73" s="105">
        <f t="shared" si="0"/>
        <v>118993</v>
      </c>
      <c r="G73" s="116"/>
      <c r="H73" s="116"/>
      <c r="I73" s="115"/>
      <c r="J73" s="115"/>
      <c r="K73" s="115"/>
    </row>
    <row r="74" spans="1:13" s="8" customFormat="1" ht="14.25" x14ac:dyDescent="0.2">
      <c r="A74" s="38"/>
      <c r="B74" s="39" t="s">
        <v>181</v>
      </c>
      <c r="C74" s="96">
        <v>3430</v>
      </c>
      <c r="D74" s="105"/>
      <c r="E74" s="105">
        <f t="shared" si="0"/>
        <v>3430</v>
      </c>
      <c r="H74" s="115"/>
      <c r="I74" s="115"/>
      <c r="J74" s="115"/>
    </row>
    <row r="75" spans="1:13" s="8" customFormat="1" ht="14.25" x14ac:dyDescent="0.2">
      <c r="A75" s="38"/>
      <c r="B75" s="39" t="s">
        <v>182</v>
      </c>
      <c r="C75" s="96">
        <v>752178</v>
      </c>
      <c r="D75" s="105"/>
      <c r="E75" s="105">
        <f t="shared" si="0"/>
        <v>752178</v>
      </c>
      <c r="H75" s="115"/>
      <c r="I75" s="115"/>
      <c r="J75" s="115"/>
    </row>
    <row r="76" spans="1:13" s="8" customFormat="1" ht="14.25" x14ac:dyDescent="0.2">
      <c r="A76" s="38"/>
      <c r="B76" s="39" t="s">
        <v>188</v>
      </c>
      <c r="C76" s="96"/>
      <c r="D76" s="105">
        <v>11265</v>
      </c>
      <c r="E76" s="105">
        <f t="shared" si="0"/>
        <v>11265</v>
      </c>
      <c r="H76" s="115"/>
      <c r="I76" s="115"/>
      <c r="J76" s="115"/>
    </row>
    <row r="77" spans="1:13" s="42" customFormat="1" ht="15" x14ac:dyDescent="0.25">
      <c r="A77" s="40" t="s">
        <v>61</v>
      </c>
      <c r="B77" s="41" t="s">
        <v>62</v>
      </c>
      <c r="C77" s="90">
        <v>1721725</v>
      </c>
      <c r="D77" s="111">
        <v>-97371</v>
      </c>
      <c r="E77" s="111">
        <f t="shared" si="0"/>
        <v>1624354</v>
      </c>
      <c r="H77" s="116"/>
      <c r="I77" s="116"/>
      <c r="J77" s="116"/>
    </row>
    <row r="78" spans="1:13" s="21" customFormat="1" ht="14.25" x14ac:dyDescent="0.2">
      <c r="A78" s="43" t="s">
        <v>63</v>
      </c>
      <c r="B78" s="44" t="s">
        <v>64</v>
      </c>
      <c r="C78" s="93">
        <v>3027733</v>
      </c>
      <c r="D78" s="111"/>
      <c r="E78" s="111">
        <f t="shared" si="0"/>
        <v>3027733</v>
      </c>
    </row>
    <row r="79" spans="1:13" s="8" customFormat="1" x14ac:dyDescent="0.25">
      <c r="A79" s="131" t="s">
        <v>65</v>
      </c>
      <c r="B79" s="132" t="s">
        <v>66</v>
      </c>
      <c r="C79" s="133">
        <f>C81</f>
        <v>995680</v>
      </c>
      <c r="D79" s="134">
        <f>D81</f>
        <v>161303</v>
      </c>
      <c r="E79" s="124">
        <f t="shared" si="0"/>
        <v>1156983</v>
      </c>
    </row>
    <row r="80" spans="1:13" s="8" customFormat="1" x14ac:dyDescent="0.25">
      <c r="A80" s="22" t="s">
        <v>67</v>
      </c>
      <c r="B80" s="46" t="s">
        <v>68</v>
      </c>
      <c r="C80" s="86"/>
      <c r="D80" s="111"/>
      <c r="E80" s="111">
        <f t="shared" si="0"/>
        <v>0</v>
      </c>
    </row>
    <row r="81" spans="1:10" s="8" customFormat="1" ht="14.25" x14ac:dyDescent="0.2">
      <c r="A81" s="43" t="s">
        <v>69</v>
      </c>
      <c r="B81" s="44" t="s">
        <v>70</v>
      </c>
      <c r="C81" s="93">
        <f>SUM(C83,C82,C84)</f>
        <v>995680</v>
      </c>
      <c r="D81" s="110">
        <f>SUM(D83,D82,D84)</f>
        <v>161303</v>
      </c>
      <c r="E81" s="111">
        <f t="shared" si="0"/>
        <v>1156983</v>
      </c>
    </row>
    <row r="82" spans="1:10" s="42" customFormat="1" ht="15" x14ac:dyDescent="0.25">
      <c r="A82" s="47" t="s">
        <v>71</v>
      </c>
      <c r="B82" s="48" t="s">
        <v>72</v>
      </c>
      <c r="C82" s="97">
        <v>603374</v>
      </c>
      <c r="D82" s="111">
        <v>47350</v>
      </c>
      <c r="E82" s="105">
        <f t="shared" si="0"/>
        <v>650724</v>
      </c>
    </row>
    <row r="83" spans="1:10" s="8" customFormat="1" ht="14.25" x14ac:dyDescent="0.2">
      <c r="A83" s="37" t="s">
        <v>71</v>
      </c>
      <c r="B83" s="49" t="s">
        <v>73</v>
      </c>
      <c r="C83" s="97">
        <v>17126</v>
      </c>
      <c r="D83" s="111">
        <v>10242</v>
      </c>
      <c r="E83" s="105">
        <f t="shared" si="0"/>
        <v>27368</v>
      </c>
    </row>
    <row r="84" spans="1:10" s="8" customFormat="1" ht="14.25" x14ac:dyDescent="0.2">
      <c r="A84" s="50" t="s">
        <v>74</v>
      </c>
      <c r="B84" s="51" t="s">
        <v>75</v>
      </c>
      <c r="C84" s="97">
        <v>375180</v>
      </c>
      <c r="D84" s="111">
        <v>103711</v>
      </c>
      <c r="E84" s="105">
        <f t="shared" si="0"/>
        <v>478891</v>
      </c>
      <c r="J84" s="52"/>
    </row>
    <row r="85" spans="1:10" s="8" customFormat="1" x14ac:dyDescent="0.25">
      <c r="A85" s="131" t="s">
        <v>76</v>
      </c>
      <c r="B85" s="132" t="s">
        <v>77</v>
      </c>
      <c r="C85" s="133">
        <f>SUM(C86,C90,C111)</f>
        <v>986159</v>
      </c>
      <c r="D85" s="134">
        <f>SUM(D86,D90,D111)</f>
        <v>21942</v>
      </c>
      <c r="E85" s="124">
        <f t="shared" si="0"/>
        <v>1008101</v>
      </c>
      <c r="J85" s="52"/>
    </row>
    <row r="86" spans="1:10" s="8" customFormat="1" ht="14.25" x14ac:dyDescent="0.2">
      <c r="A86" s="36" t="s">
        <v>78</v>
      </c>
      <c r="B86" s="45" t="s">
        <v>79</v>
      </c>
      <c r="C86" s="93">
        <f>SUM(C87)</f>
        <v>0</v>
      </c>
      <c r="D86" s="110">
        <f>SUM(D87)</f>
        <v>0</v>
      </c>
      <c r="E86" s="111">
        <f t="shared" si="0"/>
        <v>0</v>
      </c>
    </row>
    <row r="87" spans="1:10" s="8" customFormat="1" ht="14.25" x14ac:dyDescent="0.2">
      <c r="A87" s="53" t="s">
        <v>80</v>
      </c>
      <c r="B87" s="54" t="s">
        <v>81</v>
      </c>
      <c r="C87" s="98">
        <f>SUM(C89)</f>
        <v>0</v>
      </c>
      <c r="D87" s="98">
        <f>SUM(D89)</f>
        <v>0</v>
      </c>
      <c r="E87" s="111">
        <f t="shared" si="0"/>
        <v>0</v>
      </c>
    </row>
    <row r="88" spans="1:10" s="8" customFormat="1" ht="14.25" x14ac:dyDescent="0.2">
      <c r="A88" s="53"/>
      <c r="B88" s="54" t="s">
        <v>82</v>
      </c>
      <c r="C88" s="98"/>
      <c r="D88" s="111"/>
      <c r="E88" s="111">
        <f t="shared" si="0"/>
        <v>0</v>
      </c>
    </row>
    <row r="89" spans="1:10" s="56" customFormat="1" ht="12.75" customHeight="1" x14ac:dyDescent="0.25">
      <c r="A89" s="37" t="s">
        <v>83</v>
      </c>
      <c r="B89" s="55" t="s">
        <v>165</v>
      </c>
      <c r="C89" s="99"/>
      <c r="D89" s="111"/>
      <c r="E89" s="111">
        <f t="shared" si="0"/>
        <v>0</v>
      </c>
    </row>
    <row r="90" spans="1:10" s="8" customFormat="1" ht="14.25" x14ac:dyDescent="0.2">
      <c r="A90" s="28" t="s">
        <v>84</v>
      </c>
      <c r="B90" s="45" t="s">
        <v>85</v>
      </c>
      <c r="C90" s="93">
        <f>SUM(C93,C97,C99,C105)</f>
        <v>545861</v>
      </c>
      <c r="D90" s="110">
        <f>SUM(D93,D97,D99,D105)</f>
        <v>19500</v>
      </c>
      <c r="E90" s="111">
        <f t="shared" ref="E90:E118" si="1">C90+D90</f>
        <v>565361</v>
      </c>
    </row>
    <row r="91" spans="1:10" s="42" customFormat="1" ht="12.75" customHeight="1" x14ac:dyDescent="0.25">
      <c r="A91" s="57"/>
      <c r="B91" s="58" t="s">
        <v>86</v>
      </c>
      <c r="C91" s="100"/>
      <c r="D91" s="111"/>
      <c r="E91" s="111">
        <f t="shared" si="1"/>
        <v>0</v>
      </c>
    </row>
    <row r="92" spans="1:10" s="8" customFormat="1" ht="12.75" customHeight="1" x14ac:dyDescent="0.2">
      <c r="A92" s="57" t="s">
        <v>130</v>
      </c>
      <c r="B92" s="58" t="s">
        <v>131</v>
      </c>
      <c r="C92" s="100"/>
      <c r="D92" s="111"/>
      <c r="E92" s="111">
        <f t="shared" si="1"/>
        <v>0</v>
      </c>
    </row>
    <row r="93" spans="1:10" s="42" customFormat="1" ht="12.75" customHeight="1" x14ac:dyDescent="0.25">
      <c r="A93" s="53" t="s">
        <v>87</v>
      </c>
      <c r="B93" s="54" t="s">
        <v>88</v>
      </c>
      <c r="C93" s="98">
        <f>C94+C95+C96</f>
        <v>238560</v>
      </c>
      <c r="D93" s="98">
        <f>D94+D95+D96</f>
        <v>-10500</v>
      </c>
      <c r="E93" s="111">
        <f t="shared" si="1"/>
        <v>228060</v>
      </c>
    </row>
    <row r="94" spans="1:10" s="42" customFormat="1" ht="15" x14ac:dyDescent="0.25">
      <c r="A94" s="37" t="s">
        <v>89</v>
      </c>
      <c r="B94" s="59" t="s">
        <v>90</v>
      </c>
      <c r="C94" s="101">
        <v>33620</v>
      </c>
      <c r="D94" s="105"/>
      <c r="E94" s="105">
        <f t="shared" si="1"/>
        <v>33620</v>
      </c>
    </row>
    <row r="95" spans="1:10" s="42" customFormat="1" ht="15" x14ac:dyDescent="0.25">
      <c r="A95" s="37" t="s">
        <v>91</v>
      </c>
      <c r="B95" s="59" t="s">
        <v>92</v>
      </c>
      <c r="C95" s="101">
        <v>179200</v>
      </c>
      <c r="D95" s="111"/>
      <c r="E95" s="105">
        <f t="shared" si="1"/>
        <v>179200</v>
      </c>
    </row>
    <row r="96" spans="1:10" s="42" customFormat="1" ht="15" x14ac:dyDescent="0.25">
      <c r="A96" s="37" t="s">
        <v>93</v>
      </c>
      <c r="B96" s="55" t="s">
        <v>94</v>
      </c>
      <c r="C96" s="99">
        <v>25740</v>
      </c>
      <c r="D96" s="105">
        <v>-10500</v>
      </c>
      <c r="E96" s="105">
        <f t="shared" si="1"/>
        <v>15240</v>
      </c>
      <c r="H96" s="42" t="s">
        <v>187</v>
      </c>
    </row>
    <row r="97" spans="1:10" s="8" customFormat="1" ht="12.75" customHeight="1" x14ac:dyDescent="0.2">
      <c r="A97" s="53" t="s">
        <v>95</v>
      </c>
      <c r="B97" s="60" t="s">
        <v>96</v>
      </c>
      <c r="C97" s="98">
        <f>SUM(C98)</f>
        <v>545</v>
      </c>
      <c r="D97" s="98">
        <f>SUM(D98)</f>
        <v>0</v>
      </c>
      <c r="E97" s="111">
        <f t="shared" si="1"/>
        <v>545</v>
      </c>
    </row>
    <row r="98" spans="1:10" s="42" customFormat="1" ht="12.75" customHeight="1" x14ac:dyDescent="0.25">
      <c r="A98" s="37" t="s">
        <v>97</v>
      </c>
      <c r="B98" s="49" t="s">
        <v>98</v>
      </c>
      <c r="C98" s="101">
        <v>545</v>
      </c>
      <c r="D98" s="111"/>
      <c r="E98" s="105">
        <f t="shared" si="1"/>
        <v>545</v>
      </c>
    </row>
    <row r="99" spans="1:10" s="42" customFormat="1" ht="12.75" customHeight="1" x14ac:dyDescent="0.25">
      <c r="A99" s="53" t="s">
        <v>99</v>
      </c>
      <c r="B99" s="60" t="s">
        <v>100</v>
      </c>
      <c r="C99" s="98">
        <f>SUM(C100:C104)</f>
        <v>183220</v>
      </c>
      <c r="D99" s="98">
        <f>SUM(D100:D104)</f>
        <v>24000</v>
      </c>
      <c r="E99" s="111">
        <f t="shared" si="1"/>
        <v>207220</v>
      </c>
    </row>
    <row r="100" spans="1:10" s="42" customFormat="1" ht="12.75" customHeight="1" x14ac:dyDescent="0.25">
      <c r="A100" s="37" t="s">
        <v>101</v>
      </c>
      <c r="B100" s="49" t="s">
        <v>102</v>
      </c>
      <c r="C100" s="101">
        <v>41070</v>
      </c>
      <c r="D100" s="111">
        <v>24000</v>
      </c>
      <c r="E100" s="105">
        <f t="shared" si="1"/>
        <v>65070</v>
      </c>
      <c r="H100" s="42" t="s">
        <v>192</v>
      </c>
      <c r="J100" s="42" t="s">
        <v>193</v>
      </c>
    </row>
    <row r="101" spans="1:10" s="42" customFormat="1" ht="12.75" customHeight="1" x14ac:dyDescent="0.25">
      <c r="A101" s="37" t="s">
        <v>155</v>
      </c>
      <c r="B101" s="49" t="s">
        <v>157</v>
      </c>
      <c r="C101" s="101">
        <v>5500</v>
      </c>
      <c r="D101" s="111"/>
      <c r="E101" s="105">
        <f t="shared" si="1"/>
        <v>5500</v>
      </c>
    </row>
    <row r="102" spans="1:10" s="42" customFormat="1" ht="12.75" customHeight="1" x14ac:dyDescent="0.25">
      <c r="A102" s="37" t="s">
        <v>103</v>
      </c>
      <c r="B102" s="49" t="s">
        <v>104</v>
      </c>
      <c r="C102" s="101">
        <v>400</v>
      </c>
      <c r="D102" s="111"/>
      <c r="E102" s="105">
        <f t="shared" si="1"/>
        <v>400</v>
      </c>
    </row>
    <row r="103" spans="1:10" s="42" customFormat="1" ht="12.75" customHeight="1" x14ac:dyDescent="0.25">
      <c r="A103" s="37" t="s">
        <v>105</v>
      </c>
      <c r="B103" s="49" t="s">
        <v>106</v>
      </c>
      <c r="C103" s="101">
        <v>136000</v>
      </c>
      <c r="D103" s="105"/>
      <c r="E103" s="105">
        <f t="shared" si="1"/>
        <v>136000</v>
      </c>
    </row>
    <row r="104" spans="1:10" s="42" customFormat="1" ht="15" x14ac:dyDescent="0.25">
      <c r="A104" s="37" t="s">
        <v>132</v>
      </c>
      <c r="B104" s="49" t="s">
        <v>133</v>
      </c>
      <c r="C104" s="101">
        <v>250</v>
      </c>
      <c r="D104" s="111"/>
      <c r="E104" s="105">
        <f t="shared" si="1"/>
        <v>250</v>
      </c>
    </row>
    <row r="105" spans="1:10" s="42" customFormat="1" ht="15" x14ac:dyDescent="0.25">
      <c r="A105" s="53" t="s">
        <v>107</v>
      </c>
      <c r="B105" s="60" t="s">
        <v>108</v>
      </c>
      <c r="C105" s="98">
        <f>SUM(C106:C110)</f>
        <v>123536</v>
      </c>
      <c r="D105" s="98">
        <f>SUM(D106:D110)</f>
        <v>6000</v>
      </c>
      <c r="E105" s="111">
        <f t="shared" si="1"/>
        <v>129536</v>
      </c>
    </row>
    <row r="106" spans="1:10" s="8" customFormat="1" ht="27.75" customHeight="1" x14ac:dyDescent="0.2">
      <c r="A106" s="37" t="s">
        <v>109</v>
      </c>
      <c r="B106" s="49" t="s">
        <v>110</v>
      </c>
      <c r="C106" s="101">
        <v>4419</v>
      </c>
      <c r="D106" s="111"/>
      <c r="E106" s="105">
        <f t="shared" si="1"/>
        <v>4419</v>
      </c>
    </row>
    <row r="107" spans="1:10" s="8" customFormat="1" ht="27.75" customHeight="1" x14ac:dyDescent="0.2">
      <c r="A107" s="37" t="s">
        <v>111</v>
      </c>
      <c r="B107" s="49" t="s">
        <v>112</v>
      </c>
      <c r="C107" s="101">
        <v>9910</v>
      </c>
      <c r="D107" s="111"/>
      <c r="E107" s="105">
        <f t="shared" si="1"/>
        <v>9910</v>
      </c>
    </row>
    <row r="108" spans="1:10" s="42" customFormat="1" ht="15" x14ac:dyDescent="0.25">
      <c r="A108" s="37" t="s">
        <v>113</v>
      </c>
      <c r="B108" s="49" t="s">
        <v>114</v>
      </c>
      <c r="C108" s="101">
        <v>41635</v>
      </c>
      <c r="D108" s="111"/>
      <c r="E108" s="105">
        <f t="shared" si="1"/>
        <v>41635</v>
      </c>
    </row>
    <row r="109" spans="1:10" s="3" customFormat="1" x14ac:dyDescent="0.25">
      <c r="A109" s="37" t="s">
        <v>134</v>
      </c>
      <c r="B109" s="49" t="s">
        <v>135</v>
      </c>
      <c r="C109" s="101"/>
      <c r="D109" s="111"/>
      <c r="E109" s="111">
        <f t="shared" si="1"/>
        <v>0</v>
      </c>
    </row>
    <row r="110" spans="1:10" x14ac:dyDescent="0.25">
      <c r="A110" s="37" t="s">
        <v>115</v>
      </c>
      <c r="B110" s="49" t="s">
        <v>116</v>
      </c>
      <c r="C110" s="101">
        <v>67572</v>
      </c>
      <c r="D110" s="105">
        <v>6000</v>
      </c>
      <c r="E110" s="105">
        <f t="shared" si="1"/>
        <v>73572</v>
      </c>
    </row>
    <row r="111" spans="1:10" s="21" customFormat="1" ht="14.25" x14ac:dyDescent="0.2">
      <c r="A111" s="61" t="s">
        <v>136</v>
      </c>
      <c r="B111" s="60" t="s">
        <v>137</v>
      </c>
      <c r="C111" s="93">
        <f>C112+C113+C115+C114</f>
        <v>440298</v>
      </c>
      <c r="D111" s="110">
        <f>D112+D113+D115+D114</f>
        <v>2442</v>
      </c>
      <c r="E111" s="111">
        <f t="shared" si="1"/>
        <v>442740</v>
      </c>
    </row>
    <row r="112" spans="1:10" s="21" customFormat="1" ht="12.75" x14ac:dyDescent="0.2">
      <c r="A112" s="61" t="s">
        <v>117</v>
      </c>
      <c r="B112" s="60" t="s">
        <v>118</v>
      </c>
      <c r="C112" s="101">
        <v>35000</v>
      </c>
      <c r="D112" s="111"/>
      <c r="E112" s="105">
        <f t="shared" si="1"/>
        <v>35000</v>
      </c>
    </row>
    <row r="113" spans="1:7" s="21" customFormat="1" ht="12.75" x14ac:dyDescent="0.2">
      <c r="A113" s="61" t="s">
        <v>123</v>
      </c>
      <c r="B113" s="60" t="s">
        <v>124</v>
      </c>
      <c r="C113" s="101">
        <v>10792</v>
      </c>
      <c r="D113" s="111"/>
      <c r="E113" s="105">
        <f t="shared" si="1"/>
        <v>10792</v>
      </c>
    </row>
    <row r="114" spans="1:7" s="21" customFormat="1" ht="12.75" x14ac:dyDescent="0.2">
      <c r="A114" s="61" t="s">
        <v>138</v>
      </c>
      <c r="B114" s="60" t="s">
        <v>139</v>
      </c>
      <c r="C114" s="98"/>
      <c r="D114" s="111"/>
      <c r="E114" s="111">
        <f t="shared" si="1"/>
        <v>0</v>
      </c>
    </row>
    <row r="115" spans="1:7" s="21" customFormat="1" ht="15" thickBot="1" x14ac:dyDescent="0.25">
      <c r="A115" s="36" t="s">
        <v>119</v>
      </c>
      <c r="B115" s="60" t="s">
        <v>120</v>
      </c>
      <c r="C115" s="119">
        <v>394506</v>
      </c>
      <c r="D115" s="105">
        <v>2442</v>
      </c>
      <c r="E115" s="105">
        <f t="shared" si="1"/>
        <v>396948</v>
      </c>
    </row>
    <row r="116" spans="1:7" s="21" customFormat="1" ht="16.5" thickBot="1" x14ac:dyDescent="0.3">
      <c r="A116" s="77"/>
      <c r="B116" s="12" t="s">
        <v>166</v>
      </c>
      <c r="C116" s="102">
        <f>C117+C118</f>
        <v>5999171</v>
      </c>
      <c r="D116" s="114">
        <f>D117+D118</f>
        <v>0</v>
      </c>
      <c r="E116" s="111">
        <f t="shared" si="1"/>
        <v>5999171</v>
      </c>
    </row>
    <row r="117" spans="1:7" s="21" customFormat="1" x14ac:dyDescent="0.25">
      <c r="A117" s="141"/>
      <c r="B117" s="83" t="s">
        <v>121</v>
      </c>
      <c r="C117" s="122">
        <v>1074406</v>
      </c>
      <c r="D117" s="111"/>
      <c r="E117" s="111">
        <f t="shared" si="1"/>
        <v>1074406</v>
      </c>
    </row>
    <row r="118" spans="1:7" s="21" customFormat="1" x14ac:dyDescent="0.25">
      <c r="A118" s="142"/>
      <c r="B118" s="84" t="s">
        <v>122</v>
      </c>
      <c r="C118" s="133">
        <v>4924765</v>
      </c>
      <c r="D118" s="111"/>
      <c r="E118" s="111">
        <f t="shared" si="1"/>
        <v>4924765</v>
      </c>
    </row>
    <row r="119" spans="1:7" s="21" customFormat="1" ht="12.75" x14ac:dyDescent="0.2">
      <c r="A119" s="62"/>
      <c r="B119" s="63"/>
      <c r="D119" s="59"/>
    </row>
    <row r="120" spans="1:7" s="21" customFormat="1" ht="12.75" x14ac:dyDescent="0.2">
      <c r="A120" s="62"/>
      <c r="B120" s="63"/>
      <c r="D120" s="59"/>
    </row>
    <row r="121" spans="1:7" s="21" customFormat="1" ht="12.75" x14ac:dyDescent="0.2">
      <c r="A121" s="62"/>
      <c r="B121" s="63" t="s">
        <v>168</v>
      </c>
      <c r="C121" s="78" t="s">
        <v>167</v>
      </c>
    </row>
    <row r="122" spans="1:7" x14ac:dyDescent="0.25">
      <c r="A122" s="64"/>
      <c r="B122" s="65"/>
      <c r="G122" s="116">
        <f>E20+E116</f>
        <v>35627454</v>
      </c>
    </row>
    <row r="123" spans="1:7" s="21" customFormat="1" ht="12.75" x14ac:dyDescent="0.2">
      <c r="A123" s="66"/>
      <c r="B123" s="63"/>
    </row>
    <row r="124" spans="1:7" s="21" customFormat="1" ht="12.75" x14ac:dyDescent="0.2">
      <c r="A124" s="62"/>
      <c r="B124" s="63"/>
    </row>
    <row r="125" spans="1:7" x14ac:dyDescent="0.25">
      <c r="A125" s="67"/>
      <c r="B125" s="65"/>
    </row>
    <row r="126" spans="1:7" s="21" customFormat="1" ht="12.75" x14ac:dyDescent="0.2">
      <c r="A126" s="62"/>
      <c r="B126" s="63"/>
    </row>
    <row r="127" spans="1:7" s="21" customFormat="1" ht="12.75" x14ac:dyDescent="0.2">
      <c r="A127" s="62"/>
      <c r="B127" s="63"/>
    </row>
    <row r="128" spans="1:7" s="21" customFormat="1" ht="12.75" x14ac:dyDescent="0.2">
      <c r="A128" s="62"/>
      <c r="B128" s="63"/>
    </row>
    <row r="129" spans="1:5" s="21" customFormat="1" ht="12.75" x14ac:dyDescent="0.2">
      <c r="A129" s="62"/>
      <c r="B129" s="63"/>
    </row>
    <row r="130" spans="1:5" s="21" customFormat="1" ht="12.75" x14ac:dyDescent="0.2">
      <c r="A130" s="62"/>
      <c r="B130" s="63"/>
    </row>
    <row r="131" spans="1:5" s="21" customFormat="1" ht="12.75" x14ac:dyDescent="0.2">
      <c r="A131" s="62"/>
      <c r="B131" s="63"/>
    </row>
    <row r="132" spans="1:5" s="21" customFormat="1" ht="12.75" x14ac:dyDescent="0.2">
      <c r="A132" s="62"/>
      <c r="B132" s="63"/>
    </row>
    <row r="133" spans="1:5" s="21" customFormat="1" ht="12.75" x14ac:dyDescent="0.2">
      <c r="A133" s="62"/>
      <c r="B133" s="63"/>
    </row>
    <row r="134" spans="1:5" s="21" customFormat="1" ht="12.75" x14ac:dyDescent="0.2">
      <c r="A134" s="62"/>
      <c r="B134" s="63"/>
    </row>
    <row r="135" spans="1:5" s="21" customFormat="1" ht="12.75" x14ac:dyDescent="0.2">
      <c r="A135" s="62"/>
      <c r="B135" s="63"/>
    </row>
    <row r="136" spans="1:5" s="21" customFormat="1" ht="12.75" x14ac:dyDescent="0.2">
      <c r="A136" s="62"/>
      <c r="B136" s="63"/>
    </row>
    <row r="137" spans="1:5" s="21" customFormat="1" ht="12.75" x14ac:dyDescent="0.2">
      <c r="A137" s="62"/>
      <c r="B137" s="63"/>
    </row>
    <row r="138" spans="1:5" s="21" customFormat="1" ht="12.75" x14ac:dyDescent="0.2">
      <c r="A138" s="62"/>
      <c r="B138" s="63"/>
    </row>
    <row r="139" spans="1:5" s="21" customFormat="1" ht="12.75" x14ac:dyDescent="0.2">
      <c r="A139" s="62"/>
      <c r="B139" s="63"/>
    </row>
    <row r="140" spans="1:5" s="21" customFormat="1" ht="12.75" x14ac:dyDescent="0.2">
      <c r="A140" s="62"/>
      <c r="B140" s="63"/>
    </row>
    <row r="141" spans="1:5" s="21" customFormat="1" ht="12.75" x14ac:dyDescent="0.2">
      <c r="A141" s="62"/>
      <c r="B141" s="63"/>
    </row>
    <row r="142" spans="1:5" s="21" customFormat="1" ht="12.75" x14ac:dyDescent="0.2">
      <c r="A142" s="68"/>
      <c r="B142" s="69"/>
    </row>
    <row r="143" spans="1:5" s="21" customFormat="1" ht="12.75" x14ac:dyDescent="0.2">
      <c r="A143" s="68"/>
      <c r="B143" s="69"/>
    </row>
    <row r="144" spans="1:5" s="3" customFormat="1" x14ac:dyDescent="0.25">
      <c r="A144" s="67"/>
      <c r="B144" s="65"/>
      <c r="D144" s="33"/>
      <c r="E144" s="33"/>
    </row>
    <row r="145" spans="1:2" s="21" customFormat="1" ht="12.75" x14ac:dyDescent="0.2">
      <c r="A145" s="62"/>
      <c r="B145" s="63"/>
    </row>
    <row r="146" spans="1:2" s="21" customFormat="1" ht="12.75" x14ac:dyDescent="0.2">
      <c r="A146" s="62"/>
      <c r="B146" s="63"/>
    </row>
    <row r="147" spans="1:2" s="21" customFormat="1" ht="12.75" x14ac:dyDescent="0.2">
      <c r="A147" s="62"/>
      <c r="B147" s="63"/>
    </row>
    <row r="148" spans="1:2" s="21" customFormat="1" ht="12.75" x14ac:dyDescent="0.2">
      <c r="A148" s="62"/>
      <c r="B148" s="63"/>
    </row>
    <row r="149" spans="1:2" s="21" customFormat="1" ht="12.75" x14ac:dyDescent="0.2">
      <c r="A149" s="62"/>
      <c r="B149" s="63"/>
    </row>
    <row r="150" spans="1:2" s="21" customFormat="1" ht="12.75" x14ac:dyDescent="0.2">
      <c r="A150" s="62"/>
      <c r="B150" s="63"/>
    </row>
    <row r="151" spans="1:2" s="21" customFormat="1" ht="12.75" x14ac:dyDescent="0.2">
      <c r="A151" s="62"/>
      <c r="B151" s="59"/>
    </row>
    <row r="152" spans="1:2" s="21" customFormat="1" ht="12.75" x14ac:dyDescent="0.2">
      <c r="A152" s="62"/>
      <c r="B152" s="59"/>
    </row>
    <row r="153" spans="1:2" s="21" customFormat="1" ht="12.75" x14ac:dyDescent="0.2">
      <c r="A153" s="62"/>
      <c r="B153" s="59"/>
    </row>
    <row r="154" spans="1:2" s="21" customFormat="1" ht="12.75" x14ac:dyDescent="0.2">
      <c r="A154" s="62"/>
      <c r="B154" s="59"/>
    </row>
    <row r="155" spans="1:2" s="21" customFormat="1" ht="12.75" x14ac:dyDescent="0.2">
      <c r="A155" s="62"/>
      <c r="B155" s="63"/>
    </row>
    <row r="156" spans="1:2" s="21" customFormat="1" ht="12.75" x14ac:dyDescent="0.2">
      <c r="A156" s="62"/>
      <c r="B156" s="63"/>
    </row>
    <row r="157" spans="1:2" s="21" customFormat="1" ht="12.75" x14ac:dyDescent="0.2">
      <c r="A157" s="62"/>
      <c r="B157" s="63"/>
    </row>
    <row r="158" spans="1:2" s="21" customFormat="1" ht="12.75" x14ac:dyDescent="0.2">
      <c r="A158" s="62"/>
      <c r="B158" s="63"/>
    </row>
    <row r="159" spans="1:2" s="21" customFormat="1" ht="12.75" x14ac:dyDescent="0.2">
      <c r="A159" s="62"/>
      <c r="B159" s="63"/>
    </row>
    <row r="160" spans="1:2" s="21" customFormat="1" ht="12.75" x14ac:dyDescent="0.2">
      <c r="A160" s="62"/>
      <c r="B160" s="63"/>
    </row>
    <row r="161" spans="1:5" s="21" customFormat="1" ht="12.75" x14ac:dyDescent="0.2">
      <c r="A161" s="62"/>
      <c r="B161" s="71"/>
    </row>
    <row r="162" spans="1:5" s="21" customFormat="1" ht="12.75" x14ac:dyDescent="0.2">
      <c r="A162" s="62"/>
      <c r="B162" s="71"/>
    </row>
    <row r="163" spans="1:5" s="3" customFormat="1" x14ac:dyDescent="0.25">
      <c r="A163" s="64"/>
      <c r="B163" s="65"/>
      <c r="D163" s="33"/>
      <c r="E163" s="33"/>
    </row>
    <row r="164" spans="1:5" s="21" customFormat="1" ht="12.75" x14ac:dyDescent="0.2">
      <c r="A164" s="62"/>
      <c r="B164" s="63"/>
    </row>
    <row r="165" spans="1:5" s="21" customFormat="1" ht="12.75" x14ac:dyDescent="0.2">
      <c r="A165" s="62"/>
      <c r="B165" s="63"/>
    </row>
    <row r="166" spans="1:5" s="21" customFormat="1" ht="12.75" x14ac:dyDescent="0.2">
      <c r="A166" s="62"/>
      <c r="B166" s="63"/>
    </row>
    <row r="167" spans="1:5" s="21" customFormat="1" ht="12.75" x14ac:dyDescent="0.2">
      <c r="A167" s="62"/>
      <c r="B167" s="63"/>
    </row>
    <row r="168" spans="1:5" s="21" customFormat="1" ht="12.75" x14ac:dyDescent="0.2">
      <c r="A168" s="62"/>
      <c r="B168" s="63"/>
    </row>
    <row r="169" spans="1:5" s="21" customFormat="1" ht="12.75" x14ac:dyDescent="0.2">
      <c r="A169" s="62"/>
      <c r="B169" s="63"/>
    </row>
    <row r="170" spans="1:5" s="21" customFormat="1" ht="12.75" x14ac:dyDescent="0.2">
      <c r="A170" s="62"/>
      <c r="B170" s="63"/>
    </row>
    <row r="171" spans="1:5" s="21" customFormat="1" ht="12.75" x14ac:dyDescent="0.2">
      <c r="A171" s="62"/>
      <c r="B171" s="63"/>
    </row>
    <row r="172" spans="1:5" s="21" customFormat="1" ht="12.75" x14ac:dyDescent="0.2">
      <c r="A172" s="62"/>
      <c r="B172" s="63"/>
    </row>
    <row r="173" spans="1:5" s="21" customFormat="1" ht="12.75" x14ac:dyDescent="0.2">
      <c r="A173" s="62"/>
      <c r="B173" s="63"/>
    </row>
    <row r="174" spans="1:5" s="21" customFormat="1" ht="12.75" x14ac:dyDescent="0.2">
      <c r="A174" s="62"/>
      <c r="B174" s="63"/>
    </row>
    <row r="175" spans="1:5" s="21" customFormat="1" ht="12.75" x14ac:dyDescent="0.2">
      <c r="A175" s="62"/>
      <c r="B175" s="63"/>
    </row>
    <row r="176" spans="1:5" s="3" customFormat="1" x14ac:dyDescent="0.25">
      <c r="A176" s="72"/>
      <c r="B176" s="73"/>
      <c r="D176" s="33"/>
      <c r="E176" s="33"/>
    </row>
    <row r="177" spans="1:5" s="3" customFormat="1" x14ac:dyDescent="0.25">
      <c r="A177" s="72"/>
      <c r="B177" s="73"/>
      <c r="D177" s="33"/>
      <c r="E177" s="33"/>
    </row>
    <row r="178" spans="1:5" s="3" customFormat="1" x14ac:dyDescent="0.25">
      <c r="A178" s="74"/>
      <c r="B178" s="73"/>
      <c r="D178" s="33"/>
      <c r="E178" s="33"/>
    </row>
    <row r="179" spans="1:5" s="21" customFormat="1" ht="12.75" x14ac:dyDescent="0.2">
      <c r="A179" s="75"/>
      <c r="B179" s="70"/>
    </row>
    <row r="180" spans="1:5" s="21" customFormat="1" ht="12.75" x14ac:dyDescent="0.2">
      <c r="A180" s="75"/>
      <c r="B180" s="70"/>
    </row>
    <row r="181" spans="1:5" s="3" customFormat="1" x14ac:dyDescent="0.25">
      <c r="A181" s="74"/>
      <c r="B181" s="73"/>
      <c r="D181" s="33"/>
      <c r="E181" s="33"/>
    </row>
    <row r="182" spans="1:5" ht="18.75" x14ac:dyDescent="0.3">
      <c r="A182" s="76"/>
      <c r="B182" s="76"/>
    </row>
    <row r="183" spans="1:5" ht="18.75" x14ac:dyDescent="0.3">
      <c r="A183" s="76"/>
      <c r="B183" s="76"/>
    </row>
    <row r="184" spans="1:5" x14ac:dyDescent="0.25">
      <c r="A184" s="11"/>
      <c r="B184" s="11"/>
    </row>
    <row r="185" spans="1:5" x14ac:dyDescent="0.25">
      <c r="A185" s="11"/>
      <c r="B185" s="11"/>
    </row>
    <row r="186" spans="1:5" x14ac:dyDescent="0.25">
      <c r="A186" s="11"/>
      <c r="B186" s="11"/>
    </row>
  </sheetData>
  <mergeCells count="10">
    <mergeCell ref="B7:C7"/>
    <mergeCell ref="B8:C8"/>
    <mergeCell ref="B9:C9"/>
    <mergeCell ref="B10:C10"/>
    <mergeCell ref="B11:C11"/>
    <mergeCell ref="E17:E18"/>
    <mergeCell ref="A117:A118"/>
    <mergeCell ref="A15:B15"/>
    <mergeCell ref="C17:C18"/>
    <mergeCell ref="D17:D18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2020-12-15T11:00:17Z</cp:lastPrinted>
  <dcterms:created xsi:type="dcterms:W3CDTF">2011-09-30T05:27:19Z</dcterms:created>
  <dcterms:modified xsi:type="dcterms:W3CDTF">2020-12-16T14:56:00Z</dcterms:modified>
</cp:coreProperties>
</file>