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39" i="1" l="1"/>
  <c r="D38" i="1"/>
  <c r="C38" i="1"/>
  <c r="E38" i="1"/>
  <c r="E73" i="1"/>
  <c r="E74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0" i="1"/>
  <c r="E51" i="1"/>
  <c r="E52" i="1"/>
  <c r="E53" i="1"/>
  <c r="E54" i="1"/>
  <c r="E56" i="1"/>
  <c r="E58" i="1"/>
  <c r="E61" i="1"/>
  <c r="E62" i="1"/>
  <c r="E63" i="1"/>
  <c r="E64" i="1"/>
  <c r="E65" i="1"/>
  <c r="E66" i="1"/>
  <c r="E67" i="1"/>
  <c r="E68" i="1"/>
  <c r="E69" i="1"/>
  <c r="E70" i="1"/>
  <c r="E71" i="1"/>
  <c r="E72" i="1"/>
  <c r="E75" i="1"/>
  <c r="E76" i="1"/>
  <c r="E77" i="1"/>
  <c r="E79" i="1"/>
  <c r="E81" i="1"/>
  <c r="E82" i="1"/>
  <c r="E83" i="1"/>
  <c r="E87" i="1"/>
  <c r="E88" i="1"/>
  <c r="E90" i="1"/>
  <c r="E91" i="1"/>
  <c r="E93" i="1"/>
  <c r="E94" i="1"/>
  <c r="E95" i="1"/>
  <c r="E97" i="1"/>
  <c r="E99" i="1"/>
  <c r="E100" i="1"/>
  <c r="E101" i="1"/>
  <c r="E102" i="1"/>
  <c r="E103" i="1"/>
  <c r="E105" i="1"/>
  <c r="E106" i="1"/>
  <c r="E107" i="1"/>
  <c r="E108" i="1"/>
  <c r="E109" i="1"/>
  <c r="E111" i="1"/>
  <c r="E112" i="1"/>
  <c r="E113" i="1"/>
  <c r="E114" i="1"/>
  <c r="E116" i="1"/>
  <c r="E117" i="1"/>
  <c r="D115" i="1"/>
  <c r="E115" i="1"/>
  <c r="D110" i="1"/>
  <c r="D104" i="1"/>
  <c r="D98" i="1"/>
  <c r="E98" i="1"/>
  <c r="D96" i="1"/>
  <c r="D92" i="1"/>
  <c r="D86" i="1"/>
  <c r="D85" i="1"/>
  <c r="D80" i="1"/>
  <c r="E80" i="1"/>
  <c r="D60" i="1"/>
  <c r="E60" i="1"/>
  <c r="D57" i="1"/>
  <c r="D55" i="1"/>
  <c r="E55" i="1"/>
  <c r="D40" i="1"/>
  <c r="E40" i="1"/>
  <c r="D49" i="1"/>
  <c r="D47" i="1"/>
  <c r="D43" i="1"/>
  <c r="E43" i="1"/>
  <c r="D41" i="1"/>
  <c r="D36" i="1"/>
  <c r="D32" i="1"/>
  <c r="D29" i="1"/>
  <c r="D25" i="1"/>
  <c r="D26" i="1"/>
  <c r="D22" i="1"/>
  <c r="C60" i="1"/>
  <c r="C59" i="1"/>
  <c r="C115" i="1"/>
  <c r="C26" i="1"/>
  <c r="E26" i="1"/>
  <c r="C29" i="1"/>
  <c r="C32" i="1"/>
  <c r="E32" i="1"/>
  <c r="C36" i="1"/>
  <c r="E36" i="1"/>
  <c r="C41" i="1"/>
  <c r="E41" i="1"/>
  <c r="C43" i="1"/>
  <c r="C47" i="1"/>
  <c r="E47" i="1"/>
  <c r="C49" i="1"/>
  <c r="E49" i="1"/>
  <c r="C55" i="1"/>
  <c r="C57" i="1"/>
  <c r="E57" i="1"/>
  <c r="C80" i="1"/>
  <c r="C78" i="1"/>
  <c r="C86" i="1"/>
  <c r="C85" i="1"/>
  <c r="C92" i="1"/>
  <c r="E92" i="1"/>
  <c r="C96" i="1"/>
  <c r="E96" i="1"/>
  <c r="C98" i="1"/>
  <c r="C104" i="1"/>
  <c r="E104" i="1"/>
  <c r="C110" i="1"/>
  <c r="E24" i="1"/>
  <c r="C22" i="1"/>
  <c r="E85" i="1"/>
  <c r="E86" i="1"/>
  <c r="C89" i="1"/>
  <c r="C40" i="1"/>
  <c r="C25" i="1"/>
  <c r="C21" i="1"/>
  <c r="E22" i="1"/>
  <c r="D21" i="1"/>
  <c r="E25" i="1"/>
  <c r="E29" i="1"/>
  <c r="C84" i="1"/>
  <c r="E21" i="1"/>
  <c r="C20" i="1"/>
  <c r="D78" i="1"/>
  <c r="E78" i="1"/>
  <c r="E110" i="1"/>
  <c r="D59" i="1"/>
  <c r="E59" i="1"/>
  <c r="D89" i="1"/>
  <c r="D84" i="1"/>
  <c r="E89" i="1"/>
  <c r="E84" i="1"/>
  <c r="D20" i="1"/>
  <c r="E20" i="1"/>
</calcChain>
</file>

<file path=xl/sharedStrings.xml><?xml version="1.0" encoding="utf-8"?>
<sst xmlns="http://schemas.openxmlformats.org/spreadsheetml/2006/main" count="195" uniqueCount="191">
  <si>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</si>
  <si>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</si>
  <si>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</si>
  <si>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</si>
  <si>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</si>
  <si>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</si>
  <si>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</si>
  <si>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</si>
  <si>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</si>
  <si>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</si>
  <si>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</si>
  <si>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</si>
  <si>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</si>
  <si>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</si>
  <si>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</si>
  <si>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</si>
  <si>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</si>
  <si>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</si>
  <si>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</si>
  <si>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</si>
  <si>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</si>
  <si>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</si>
  <si>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</si>
  <si>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</si>
  <si>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</si>
  <si>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</si>
  <si>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</si>
  <si>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</si>
  <si>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</si>
  <si>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</si>
  <si>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</si>
  <si>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</si>
  <si>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</si>
  <si>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</si>
  <si>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</si>
  <si>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</si>
  <si>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</si>
  <si>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</si>
  <si>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</si>
  <si>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</si>
  <si>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</si>
  <si>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</si>
  <si>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</si>
  <si>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</si>
  <si>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</si>
  <si>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</si>
  <si>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</si>
  <si>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</si>
  <si>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</si>
  <si>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</si>
  <si>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</si>
  <si>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</si>
  <si>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</si>
  <si>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</si>
  <si>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</si>
  <si>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</si>
  <si>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</si>
  <si>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</si>
  <si>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</si>
  <si>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</si>
  <si>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</si>
  <si>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</si>
  <si>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</si>
  <si>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</si>
  <si>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</si>
  <si>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</si>
  <si>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</si>
  <si>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</si>
  <si>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</si>
  <si>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</si>
  <si>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</si>
  <si>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</si>
  <si>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</si>
  <si>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</si>
  <si>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</si>
  <si>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</si>
  <si>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</si>
  <si>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</si>
  <si>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</si>
  <si>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</si>
  <si>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</si>
  <si>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</si>
  <si>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</si>
  <si>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</si>
  <si>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</si>
  <si>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</si>
  <si>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</si>
  <si>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</si>
  <si>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</si>
  <si>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</si>
  <si>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</si>
  <si>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</si>
  <si>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</si>
  <si>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</si>
  <si>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</si>
  <si>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</si>
  <si>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</si>
  <si>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</si>
  <si>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</si>
  <si>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</si>
  <si>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</si>
  <si>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</si>
  <si>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</si>
  <si>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</si>
  <si>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</si>
  <si>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</si>
  <si>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</si>
  <si>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</si>
  <si>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</si>
  <si>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</si>
  <si>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</si>
  <si>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</si>
  <si>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</si>
  <si>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</si>
  <si>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</si>
  <si>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</si>
  <si>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</si>
  <si>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</si>
  <si>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</si>
  <si>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</si>
  <si>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</si>
  <si>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</si>
  <si>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</si>
  <si>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</si>
  <si>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</si>
  <si>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</si>
  <si>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</si>
  <si>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</si>
  <si>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</si>
  <si>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</si>
  <si>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</si>
  <si>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</si>
  <si>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</si>
  <si>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</si>
  <si>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</si>
  <si>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</si>
  <si>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</si>
  <si>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</si>
  <si>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</si>
  <si>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</si>
  <si>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</si>
  <si>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</si>
  <si>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</si>
  <si>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</si>
  <si>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</si>
  <si>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</si>
  <si>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</si>
  <si>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</si>
  <si>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</si>
  <si>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</si>
  <si>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</si>
  <si>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</si>
  <si>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</si>
  <si>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</si>
  <si>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</si>
  <si>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</si>
  <si>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</si>
  <si>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</si>
  <si>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</si>
  <si>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</si>
  <si>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</si>
  <si>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</si>
  <si>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</si>
  <si>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</si>
  <si>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</si>
  <si>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</si>
  <si>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</si>
  <si>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</si>
  <si>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</si>
  <si>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</si>
  <si>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</si>
  <si>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</si>
  <si>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</si>
  <si>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</si>
  <si>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</si>
  <si>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</si>
  <si>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</si>
  <si>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</si>
  <si>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</si>
  <si>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Vēlēšanu komisija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</si>
  <si>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</si>
  <si>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</si>
  <si>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</si>
  <si>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</si>
  <si>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</si>
  <si>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</si>
  <si>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</si>
  <si>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 xml:space="preserve">                                                    saistošajiem noteikumiem Nr.1</t>
  </si>
  <si>
    <t>Pārējie ieņēmumi</t>
  </si>
  <si>
    <t>(ar grozījumiem 30.06.2021. lēmums Nr.__ /8)</t>
  </si>
  <si>
    <t xml:space="preserve">                                    Dobeles novada pašvaldības 28.01.2021.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</si>
</sst>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3" fillId="0" borderId="11" xfId="0" applyFont="1" applyFill="1" applyBorder="1"/>
    <xf numFmtId="0" fontId="7" fillId="0" borderId="11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13" fillId="2" borderId="13" xfId="0" applyFont="1" applyFill="1" applyBorder="1"/>
    <xf numFmtId="0" fontId="13" fillId="2" borderId="8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7" fillId="2" borderId="11" xfId="0" applyFont="1" applyFill="1" applyBorder="1" applyAlignment="1">
      <alignment vertical="justify"/>
    </xf>
    <xf numFmtId="0" fontId="13" fillId="2" borderId="11" xfId="0" applyFont="1" applyFill="1" applyBorder="1" applyAlignment="1">
      <alignment vertical="justify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0" fontId="13" fillId="2" borderId="11" xfId="0" applyFont="1" applyFill="1" applyBorder="1"/>
    <xf numFmtId="2" fontId="5" fillId="2" borderId="10" xfId="0" applyNumberFormat="1" applyFont="1" applyFill="1" applyBorder="1" applyAlignment="1">
      <alignment horizontal="center"/>
    </xf>
    <xf numFmtId="2" fontId="5" fillId="2" borderId="5" xfId="0" applyNumberFormat="1" applyFont="1" applyFill="1" applyBorder="1"/>
    <xf numFmtId="0" fontId="13" fillId="2" borderId="14" xfId="0" applyFont="1" applyFill="1" applyBorder="1"/>
    <xf numFmtId="0" fontId="7" fillId="2" borderId="14" xfId="0" applyFont="1" applyFill="1" applyBorder="1"/>
    <xf numFmtId="0" fontId="7" fillId="2" borderId="13" xfId="0" applyFont="1" applyFill="1" applyBorder="1"/>
    <xf numFmtId="0" fontId="11" fillId="3" borderId="11" xfId="0" applyFont="1" applyFill="1" applyBorder="1"/>
    <xf numFmtId="0" fontId="11" fillId="3" borderId="11" xfId="0" applyFont="1" applyFill="1" applyBorder="1" applyAlignment="1">
      <alignment vertical="justify"/>
    </xf>
    <xf numFmtId="0" fontId="7" fillId="2" borderId="11" xfId="0" applyFont="1" applyFill="1" applyBorder="1"/>
    <xf numFmtId="0" fontId="11" fillId="0" borderId="11" xfId="0" applyFont="1" applyFill="1" applyBorder="1" applyAlignment="1">
      <alignment horizontal="right"/>
    </xf>
    <xf numFmtId="0" fontId="11" fillId="0" borderId="11" xfId="0" applyFont="1" applyFill="1" applyBorder="1"/>
    <xf numFmtId="0" fontId="11" fillId="0" borderId="12" xfId="0" applyFont="1" applyFill="1" applyBorder="1"/>
    <xf numFmtId="0" fontId="7" fillId="0" borderId="14" xfId="0" applyFont="1" applyFill="1" applyBorder="1"/>
    <xf numFmtId="2" fontId="4" fillId="3" borderId="0" xfId="0" applyNumberFormat="1" applyFont="1" applyFill="1"/>
    <xf numFmtId="0" fontId="9" fillId="3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2" fontId="4" fillId="3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tabSelected="1" topLeftCell="A70" zoomScale="110" zoomScaleNormal="110" workbookViewId="0">
      <selection activeCell="L16" sqref="L16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35" t="s">
        <v>151</v>
      </c>
      <c r="C7" s="135"/>
      <c r="D7" s="97"/>
      <c r="E7" s="97"/>
    </row>
    <row r="8" spans="1:5" x14ac:dyDescent="0.25">
      <c r="B8" s="136" t="s">
        <v>190</v>
      </c>
      <c r="C8" s="136"/>
      <c r="D8" s="98"/>
      <c r="E8" s="99"/>
    </row>
    <row r="9" spans="1:5" x14ac:dyDescent="0.25">
      <c r="B9" s="136" t="s">
        <v>187</v>
      </c>
      <c r="C9" s="136"/>
      <c r="D9" s="98"/>
      <c r="E9" s="99"/>
    </row>
    <row r="10" spans="1:5" x14ac:dyDescent="0.25">
      <c r="B10" s="137" t="s">
        <v>152</v>
      </c>
      <c r="C10" s="137"/>
      <c r="D10" s="99"/>
      <c r="E10" s="99"/>
    </row>
    <row r="11" spans="1:5" x14ac:dyDescent="0.25">
      <c r="B11" s="137" t="s">
        <v>183</v>
      </c>
      <c r="C11" s="137"/>
      <c r="D11" s="99"/>
      <c r="E11" s="99"/>
    </row>
    <row r="12" spans="1:5" x14ac:dyDescent="0.25">
      <c r="B12" s="133"/>
      <c r="C12" s="134" t="s">
        <v>189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2" t="s">
        <v>182</v>
      </c>
      <c r="B15" s="142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3">
        <v>2021</v>
      </c>
      <c r="D17" s="145" t="s">
        <v>170</v>
      </c>
      <c r="E17" s="138" t="s">
        <v>171</v>
      </c>
    </row>
    <row r="18" spans="1:5" s="8" customFormat="1" x14ac:dyDescent="0.25">
      <c r="A18" s="9" t="s">
        <v>1</v>
      </c>
      <c r="B18" s="10" t="s">
        <v>2</v>
      </c>
      <c r="C18" s="144"/>
      <c r="D18" s="146"/>
      <c r="E18" s="139"/>
    </row>
    <row r="19" spans="1:5" s="8" customFormat="1" ht="16.5" thickBot="1" x14ac:dyDescent="0.3">
      <c r="A19" s="9" t="s">
        <v>3</v>
      </c>
      <c r="B19" s="11"/>
      <c r="C19" s="85" t="s">
        <v>153</v>
      </c>
      <c r="D19" s="100" t="s">
        <v>153</v>
      </c>
      <c r="E19" s="100" t="s">
        <v>153</v>
      </c>
    </row>
    <row r="20" spans="1:5" s="8" customFormat="1" ht="16.5" thickBot="1" x14ac:dyDescent="0.3">
      <c r="A20" s="121" t="s">
        <v>4</v>
      </c>
      <c r="B20" s="122" t="s">
        <v>5</v>
      </c>
      <c r="C20" s="124">
        <f>C21+C40+C84+C59+C78+C57</f>
        <v>25581359</v>
      </c>
      <c r="D20" s="123">
        <f>D21+D40+D84+D59+D78+D57</f>
        <v>730346</v>
      </c>
      <c r="E20" s="111">
        <f>C20+D20</f>
        <v>26311705</v>
      </c>
    </row>
    <row r="21" spans="1:5" s="3" customFormat="1" x14ac:dyDescent="0.25">
      <c r="A21" s="108" t="s">
        <v>6</v>
      </c>
      <c r="B21" s="109" t="s">
        <v>7</v>
      </c>
      <c r="C21" s="125">
        <f>C22+C25+C36+C38</f>
        <v>13623926</v>
      </c>
      <c r="D21" s="110">
        <f>D22+D25+D36+D38</f>
        <v>0</v>
      </c>
      <c r="E21" s="111">
        <f t="shared" ref="E21:E88" si="0">C21+D21</f>
        <v>13623926</v>
      </c>
    </row>
    <row r="22" spans="1:5" s="15" customFormat="1" x14ac:dyDescent="0.25">
      <c r="A22" s="13" t="s">
        <v>8</v>
      </c>
      <c r="B22" s="14" t="s">
        <v>9</v>
      </c>
      <c r="C22" s="91">
        <f>C23+C24</f>
        <v>11382637</v>
      </c>
      <c r="D22" s="101">
        <f>D23+D24</f>
        <v>0</v>
      </c>
      <c r="E22" s="102">
        <f t="shared" si="0"/>
        <v>11382637</v>
      </c>
    </row>
    <row r="23" spans="1:5" s="18" customFormat="1" x14ac:dyDescent="0.25">
      <c r="A23" s="16" t="s">
        <v>10</v>
      </c>
      <c r="B23" s="17" t="s">
        <v>184</v>
      </c>
      <c r="C23" s="86">
        <v>232779</v>
      </c>
      <c r="D23" s="102"/>
      <c r="E23" s="96">
        <f t="shared" si="0"/>
        <v>232779</v>
      </c>
    </row>
    <row r="24" spans="1:5" s="21" customFormat="1" ht="15" x14ac:dyDescent="0.25">
      <c r="A24" s="19" t="s">
        <v>11</v>
      </c>
      <c r="B24" s="20" t="s">
        <v>185</v>
      </c>
      <c r="C24" s="86">
        <v>11149858</v>
      </c>
      <c r="D24" s="102"/>
      <c r="E24" s="96">
        <f t="shared" si="0"/>
        <v>11149858</v>
      </c>
    </row>
    <row r="25" spans="1:5" s="15" customFormat="1" x14ac:dyDescent="0.25">
      <c r="A25" s="22" t="s">
        <v>12</v>
      </c>
      <c r="B25" s="23" t="s">
        <v>13</v>
      </c>
      <c r="C25" s="91">
        <f>C26+C29+C32+C35</f>
        <v>2172672</v>
      </c>
      <c r="D25" s="101">
        <f>D26+D29+D32+D35</f>
        <v>0</v>
      </c>
      <c r="E25" s="102">
        <f t="shared" si="0"/>
        <v>2172672</v>
      </c>
    </row>
    <row r="26" spans="1:5" s="18" customFormat="1" x14ac:dyDescent="0.25">
      <c r="A26" s="22" t="s">
        <v>14</v>
      </c>
      <c r="B26" s="23" t="s">
        <v>15</v>
      </c>
      <c r="C26" s="91">
        <f>C27+C28</f>
        <v>1663000</v>
      </c>
      <c r="D26" s="101">
        <f>D27+D28</f>
        <v>0</v>
      </c>
      <c r="E26" s="102">
        <f t="shared" si="0"/>
        <v>1663000</v>
      </c>
    </row>
    <row r="27" spans="1:5" s="21" customFormat="1" ht="15" x14ac:dyDescent="0.25">
      <c r="A27" s="19" t="s">
        <v>16</v>
      </c>
      <c r="B27" s="20" t="s">
        <v>17</v>
      </c>
      <c r="C27" s="86">
        <v>1513000</v>
      </c>
      <c r="D27" s="102"/>
      <c r="E27" s="96">
        <f t="shared" si="0"/>
        <v>1513000</v>
      </c>
    </row>
    <row r="28" spans="1:5" s="21" customFormat="1" x14ac:dyDescent="0.25">
      <c r="A28" s="16" t="s">
        <v>18</v>
      </c>
      <c r="B28" s="24" t="s">
        <v>19</v>
      </c>
      <c r="C28" s="86">
        <v>150000</v>
      </c>
      <c r="D28" s="102"/>
      <c r="E28" s="96">
        <f t="shared" si="0"/>
        <v>150000</v>
      </c>
    </row>
    <row r="29" spans="1:5" s="21" customFormat="1" x14ac:dyDescent="0.25">
      <c r="A29" s="22" t="s">
        <v>20</v>
      </c>
      <c r="B29" s="79" t="s">
        <v>21</v>
      </c>
      <c r="C29" s="91">
        <f>C30+C31</f>
        <v>349534</v>
      </c>
      <c r="D29" s="101">
        <f>D30+D31</f>
        <v>0</v>
      </c>
      <c r="E29" s="102">
        <f t="shared" si="0"/>
        <v>349534</v>
      </c>
    </row>
    <row r="30" spans="1:5" s="21" customFormat="1" ht="15" x14ac:dyDescent="0.25">
      <c r="A30" s="25" t="s">
        <v>22</v>
      </c>
      <c r="B30" s="80" t="s">
        <v>23</v>
      </c>
      <c r="C30" s="86">
        <v>325534</v>
      </c>
      <c r="D30" s="102"/>
      <c r="E30" s="96">
        <f t="shared" si="0"/>
        <v>325534</v>
      </c>
    </row>
    <row r="31" spans="1:5" s="21" customFormat="1" ht="15" x14ac:dyDescent="0.25">
      <c r="A31" s="26" t="s">
        <v>24</v>
      </c>
      <c r="B31" s="81" t="s">
        <v>159</v>
      </c>
      <c r="C31" s="87">
        <v>24000</v>
      </c>
      <c r="D31" s="102"/>
      <c r="E31" s="96">
        <f t="shared" si="0"/>
        <v>24000</v>
      </c>
    </row>
    <row r="32" spans="1:5" s="21" customFormat="1" x14ac:dyDescent="0.25">
      <c r="A32" s="22" t="s">
        <v>141</v>
      </c>
      <c r="B32" s="79" t="s">
        <v>140</v>
      </c>
      <c r="C32" s="91">
        <f>C33+C34</f>
        <v>110138</v>
      </c>
      <c r="D32" s="101">
        <f>D33+D34</f>
        <v>0</v>
      </c>
      <c r="E32" s="102">
        <f t="shared" si="0"/>
        <v>110138</v>
      </c>
    </row>
    <row r="33" spans="1:5" s="21" customFormat="1" ht="15" x14ac:dyDescent="0.25">
      <c r="A33" s="25" t="s">
        <v>142</v>
      </c>
      <c r="B33" s="80" t="s">
        <v>144</v>
      </c>
      <c r="C33" s="86">
        <v>95138</v>
      </c>
      <c r="D33" s="102"/>
      <c r="E33" s="96">
        <f t="shared" si="0"/>
        <v>95138</v>
      </c>
    </row>
    <row r="34" spans="1:5" s="21" customFormat="1" ht="18.75" customHeight="1" x14ac:dyDescent="0.25">
      <c r="A34" s="26" t="s">
        <v>143</v>
      </c>
      <c r="B34" s="27" t="s">
        <v>145</v>
      </c>
      <c r="C34" s="87">
        <v>15000</v>
      </c>
      <c r="D34" s="102"/>
      <c r="E34" s="96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87">
        <v>50000</v>
      </c>
      <c r="D35" s="102"/>
      <c r="E35" s="96">
        <f t="shared" si="0"/>
        <v>50000</v>
      </c>
    </row>
    <row r="36" spans="1:5" s="21" customFormat="1" ht="14.25" x14ac:dyDescent="0.2">
      <c r="A36" s="28" t="s">
        <v>25</v>
      </c>
      <c r="B36" s="29" t="s">
        <v>26</v>
      </c>
      <c r="C36" s="88">
        <f>C37</f>
        <v>18000</v>
      </c>
      <c r="D36" s="103">
        <f>D37</f>
        <v>0</v>
      </c>
      <c r="E36" s="102">
        <f t="shared" si="0"/>
        <v>18000</v>
      </c>
    </row>
    <row r="37" spans="1:5" s="21" customFormat="1" ht="15" x14ac:dyDescent="0.25">
      <c r="A37" s="26" t="s">
        <v>27</v>
      </c>
      <c r="B37" s="27" t="s">
        <v>28</v>
      </c>
      <c r="C37" s="87">
        <v>18000</v>
      </c>
      <c r="D37" s="102"/>
      <c r="E37" s="96">
        <f t="shared" si="0"/>
        <v>18000</v>
      </c>
    </row>
    <row r="38" spans="1:5" s="21" customFormat="1" ht="14.25" x14ac:dyDescent="0.2">
      <c r="A38" s="28" t="s">
        <v>174</v>
      </c>
      <c r="B38" s="29" t="s">
        <v>175</v>
      </c>
      <c r="C38" s="88">
        <f>C39</f>
        <v>50617</v>
      </c>
      <c r="D38" s="103">
        <f>D39</f>
        <v>0</v>
      </c>
      <c r="E38" s="102">
        <f>C38+D38</f>
        <v>50617</v>
      </c>
    </row>
    <row r="39" spans="1:5" s="21" customFormat="1" ht="15" x14ac:dyDescent="0.25">
      <c r="A39" s="26" t="s">
        <v>176</v>
      </c>
      <c r="B39" s="27" t="s">
        <v>177</v>
      </c>
      <c r="C39" s="87">
        <v>50617</v>
      </c>
      <c r="D39" s="102"/>
      <c r="E39" s="96">
        <f>C39+D39</f>
        <v>50617</v>
      </c>
    </row>
    <row r="40" spans="1:5" s="21" customFormat="1" x14ac:dyDescent="0.25">
      <c r="A40" s="112" t="s">
        <v>29</v>
      </c>
      <c r="B40" s="113" t="s">
        <v>30</v>
      </c>
      <c r="C40" s="114">
        <f>C41+C43+C46+C47+C55+C54+C53+C49</f>
        <v>391531</v>
      </c>
      <c r="D40" s="115">
        <f>D41+D43+D46+D47+D55+D54+D53+D49</f>
        <v>446300</v>
      </c>
      <c r="E40" s="111">
        <f t="shared" si="0"/>
        <v>837831</v>
      </c>
    </row>
    <row r="41" spans="1:5" s="21" customFormat="1" ht="14.25" x14ac:dyDescent="0.2">
      <c r="A41" s="30" t="s">
        <v>161</v>
      </c>
      <c r="B41" s="31" t="s">
        <v>163</v>
      </c>
      <c r="C41" s="88">
        <f>C42</f>
        <v>14995</v>
      </c>
      <c r="D41" s="103">
        <f>D42</f>
        <v>0</v>
      </c>
      <c r="E41" s="102">
        <f t="shared" si="0"/>
        <v>14995</v>
      </c>
    </row>
    <row r="42" spans="1:5" s="21" customFormat="1" ht="15" x14ac:dyDescent="0.25">
      <c r="A42" s="25" t="s">
        <v>162</v>
      </c>
      <c r="B42" s="32" t="s">
        <v>163</v>
      </c>
      <c r="C42" s="87">
        <v>14995</v>
      </c>
      <c r="D42" s="102"/>
      <c r="E42" s="102">
        <f t="shared" si="0"/>
        <v>14995</v>
      </c>
    </row>
    <row r="43" spans="1:5" s="21" customFormat="1" ht="14.25" x14ac:dyDescent="0.2">
      <c r="A43" s="30" t="s">
        <v>31</v>
      </c>
      <c r="B43" s="31" t="s">
        <v>32</v>
      </c>
      <c r="C43" s="88">
        <f>C44+C45</f>
        <v>0</v>
      </c>
      <c r="D43" s="103">
        <f>D44+D45</f>
        <v>0</v>
      </c>
      <c r="E43" s="102">
        <f t="shared" si="0"/>
        <v>0</v>
      </c>
    </row>
    <row r="44" spans="1:5" s="21" customFormat="1" ht="18" customHeight="1" x14ac:dyDescent="0.25">
      <c r="A44" s="25" t="s">
        <v>33</v>
      </c>
      <c r="B44" s="32" t="s">
        <v>34</v>
      </c>
      <c r="C44" s="87">
        <v>0</v>
      </c>
      <c r="D44" s="102"/>
      <c r="E44" s="96">
        <f t="shared" si="0"/>
        <v>0</v>
      </c>
    </row>
    <row r="45" spans="1:5" s="21" customFormat="1" ht="15" x14ac:dyDescent="0.25">
      <c r="A45" s="25" t="s">
        <v>35</v>
      </c>
      <c r="B45" s="32" t="s">
        <v>36</v>
      </c>
      <c r="C45" s="87">
        <v>0</v>
      </c>
      <c r="D45" s="102"/>
      <c r="E45" s="96">
        <f t="shared" si="0"/>
        <v>0</v>
      </c>
    </row>
    <row r="46" spans="1:5" s="33" customFormat="1" ht="14.25" customHeight="1" x14ac:dyDescent="0.2">
      <c r="A46" s="30" t="s">
        <v>37</v>
      </c>
      <c r="B46" s="31" t="s">
        <v>38</v>
      </c>
      <c r="C46" s="88">
        <v>15000</v>
      </c>
      <c r="D46" s="102"/>
      <c r="E46" s="102">
        <f t="shared" si="0"/>
        <v>15000</v>
      </c>
    </row>
    <row r="47" spans="1:5" s="21" customFormat="1" ht="14.25" x14ac:dyDescent="0.2">
      <c r="A47" s="30" t="s">
        <v>39</v>
      </c>
      <c r="B47" s="31" t="s">
        <v>40</v>
      </c>
      <c r="C47" s="88">
        <f>C48</f>
        <v>24500</v>
      </c>
      <c r="D47" s="103">
        <f>D48</f>
        <v>0</v>
      </c>
      <c r="E47" s="102">
        <f t="shared" si="0"/>
        <v>24500</v>
      </c>
    </row>
    <row r="48" spans="1:5" s="21" customFormat="1" ht="15" x14ac:dyDescent="0.25">
      <c r="A48" s="25" t="s">
        <v>41</v>
      </c>
      <c r="B48" s="32" t="s">
        <v>42</v>
      </c>
      <c r="C48" s="87">
        <v>24500</v>
      </c>
      <c r="D48" s="102"/>
      <c r="E48" s="96">
        <f t="shared" si="0"/>
        <v>24500</v>
      </c>
    </row>
    <row r="49" spans="1:13" s="21" customFormat="1" ht="14.25" x14ac:dyDescent="0.2">
      <c r="A49" s="34" t="s">
        <v>128</v>
      </c>
      <c r="B49" s="31" t="s">
        <v>129</v>
      </c>
      <c r="C49" s="88">
        <f>C50+C51+C52</f>
        <v>10750</v>
      </c>
      <c r="D49" s="103">
        <f>D50+D51+D52</f>
        <v>0</v>
      </c>
      <c r="E49" s="102">
        <f t="shared" si="0"/>
        <v>10750</v>
      </c>
    </row>
    <row r="50" spans="1:13" s="33" customFormat="1" ht="27.75" customHeight="1" x14ac:dyDescent="0.25">
      <c r="A50" s="25" t="s">
        <v>125</v>
      </c>
      <c r="B50" s="32" t="s">
        <v>126</v>
      </c>
      <c r="C50" s="87">
        <v>10000</v>
      </c>
      <c r="D50" s="96"/>
      <c r="E50" s="96">
        <f t="shared" si="0"/>
        <v>10000</v>
      </c>
    </row>
    <row r="51" spans="1:13" s="21" customFormat="1" ht="15" x14ac:dyDescent="0.25">
      <c r="A51" s="25" t="s">
        <v>173</v>
      </c>
      <c r="B51" s="32" t="s">
        <v>178</v>
      </c>
      <c r="C51" s="87">
        <v>0</v>
      </c>
      <c r="D51" s="102"/>
      <c r="E51" s="96">
        <f t="shared" si="0"/>
        <v>0</v>
      </c>
    </row>
    <row r="52" spans="1:13" s="21" customFormat="1" ht="15" x14ac:dyDescent="0.25">
      <c r="A52" s="25" t="s">
        <v>127</v>
      </c>
      <c r="B52" s="32" t="s">
        <v>172</v>
      </c>
      <c r="C52" s="87">
        <v>750</v>
      </c>
      <c r="D52" s="102"/>
      <c r="E52" s="96">
        <f t="shared" si="0"/>
        <v>750</v>
      </c>
    </row>
    <row r="53" spans="1:13" s="21" customFormat="1" ht="12.75" customHeight="1" x14ac:dyDescent="0.2">
      <c r="A53" s="34" t="s">
        <v>43</v>
      </c>
      <c r="B53" s="31" t="s">
        <v>44</v>
      </c>
      <c r="C53" s="88">
        <v>20000</v>
      </c>
      <c r="D53" s="102"/>
      <c r="E53" s="102">
        <f t="shared" si="0"/>
        <v>20000</v>
      </c>
    </row>
    <row r="54" spans="1:13" s="21" customFormat="1" ht="14.25" x14ac:dyDescent="0.2">
      <c r="A54" s="34" t="s">
        <v>45</v>
      </c>
      <c r="B54" s="31" t="s">
        <v>46</v>
      </c>
      <c r="C54" s="89">
        <v>176286</v>
      </c>
      <c r="D54" s="102"/>
      <c r="E54" s="102">
        <f t="shared" si="0"/>
        <v>176286</v>
      </c>
    </row>
    <row r="55" spans="1:13" s="21" customFormat="1" ht="14.25" x14ac:dyDescent="0.2">
      <c r="A55" s="30" t="s">
        <v>47</v>
      </c>
      <c r="B55" s="31" t="s">
        <v>48</v>
      </c>
      <c r="C55" s="88">
        <f>C56</f>
        <v>130000</v>
      </c>
      <c r="D55" s="103">
        <f>D56</f>
        <v>446300</v>
      </c>
      <c r="E55" s="102">
        <f t="shared" si="0"/>
        <v>576300</v>
      </c>
    </row>
    <row r="56" spans="1:13" s="21" customFormat="1" ht="16.5" customHeight="1" x14ac:dyDescent="0.25">
      <c r="A56" s="25" t="s">
        <v>49</v>
      </c>
      <c r="B56" s="32" t="s">
        <v>50</v>
      </c>
      <c r="C56" s="90">
        <v>130000</v>
      </c>
      <c r="D56" s="96">
        <v>446300</v>
      </c>
      <c r="E56" s="102">
        <f t="shared" si="0"/>
        <v>576300</v>
      </c>
    </row>
    <row r="57" spans="1:13" s="21" customFormat="1" ht="18" customHeight="1" x14ac:dyDescent="0.2">
      <c r="A57" s="34" t="s">
        <v>146</v>
      </c>
      <c r="B57" s="31" t="s">
        <v>147</v>
      </c>
      <c r="C57" s="89">
        <f>C58</f>
        <v>210188</v>
      </c>
      <c r="D57" s="104">
        <f>D58</f>
        <v>0</v>
      </c>
      <c r="E57" s="102">
        <f t="shared" si="0"/>
        <v>210188</v>
      </c>
    </row>
    <row r="58" spans="1:13" s="21" customFormat="1" ht="15" x14ac:dyDescent="0.25">
      <c r="A58" s="25" t="s">
        <v>148</v>
      </c>
      <c r="B58" s="32" t="s">
        <v>149</v>
      </c>
      <c r="C58" s="90">
        <v>210188</v>
      </c>
      <c r="D58" s="96"/>
      <c r="E58" s="96">
        <f t="shared" si="0"/>
        <v>210188</v>
      </c>
    </row>
    <row r="59" spans="1:13" s="21" customFormat="1" ht="15.75" customHeight="1" x14ac:dyDescent="0.2">
      <c r="A59" s="116" t="s">
        <v>51</v>
      </c>
      <c r="B59" s="117" t="s">
        <v>52</v>
      </c>
      <c r="C59" s="114">
        <f>C60+C77+C76</f>
        <v>9952701</v>
      </c>
      <c r="D59" s="115">
        <f>D60+D77+D76</f>
        <v>255358</v>
      </c>
      <c r="E59" s="111">
        <f t="shared" si="0"/>
        <v>10208059</v>
      </c>
    </row>
    <row r="60" spans="1:13" s="21" customFormat="1" ht="14.25" x14ac:dyDescent="0.2">
      <c r="A60" s="34" t="s">
        <v>53</v>
      </c>
      <c r="B60" s="35" t="s">
        <v>54</v>
      </c>
      <c r="C60" s="91">
        <f>SUM(C61:C75)</f>
        <v>5104176</v>
      </c>
      <c r="D60" s="101">
        <f>SUM(D61:D75)</f>
        <v>165016</v>
      </c>
      <c r="E60" s="102">
        <f t="shared" si="0"/>
        <v>5269192</v>
      </c>
    </row>
    <row r="61" spans="1:13" s="21" customFormat="1" ht="15" x14ac:dyDescent="0.25">
      <c r="A61" s="36"/>
      <c r="B61" s="94" t="s">
        <v>154</v>
      </c>
      <c r="C61" s="86">
        <v>13238</v>
      </c>
      <c r="D61" s="102"/>
      <c r="E61" s="96">
        <f t="shared" si="0"/>
        <v>13238</v>
      </c>
    </row>
    <row r="62" spans="1:13" s="21" customFormat="1" ht="15" x14ac:dyDescent="0.25">
      <c r="A62" s="36"/>
      <c r="B62" s="95" t="s">
        <v>164</v>
      </c>
      <c r="C62" s="86">
        <v>184000</v>
      </c>
      <c r="D62" s="96"/>
      <c r="E62" s="96">
        <f t="shared" si="0"/>
        <v>184000</v>
      </c>
    </row>
    <row r="63" spans="1:13" s="21" customFormat="1" ht="15" x14ac:dyDescent="0.25">
      <c r="A63" s="37"/>
      <c r="B63" s="82" t="s">
        <v>55</v>
      </c>
      <c r="C63" s="126">
        <v>476705</v>
      </c>
      <c r="D63" s="96"/>
      <c r="E63" s="96">
        <f t="shared" si="0"/>
        <v>476705</v>
      </c>
    </row>
    <row r="64" spans="1:13" s="21" customFormat="1" ht="27" customHeight="1" x14ac:dyDescent="0.2">
      <c r="A64" s="38"/>
      <c r="B64" s="39" t="s">
        <v>56</v>
      </c>
      <c r="C64" s="127">
        <v>2476520</v>
      </c>
      <c r="D64" s="96">
        <v>8792</v>
      </c>
      <c r="E64" s="96">
        <f t="shared" si="0"/>
        <v>2485312</v>
      </c>
      <c r="M64" s="21" t="s">
        <v>169</v>
      </c>
    </row>
    <row r="65" spans="1:15" s="21" customFormat="1" ht="25.5" x14ac:dyDescent="0.2">
      <c r="A65" s="38"/>
      <c r="B65" s="39" t="s">
        <v>57</v>
      </c>
      <c r="C65" s="127">
        <v>122335</v>
      </c>
      <c r="D65" s="96"/>
      <c r="E65" s="96">
        <f t="shared" si="0"/>
        <v>122335</v>
      </c>
    </row>
    <row r="66" spans="1:15" s="21" customFormat="1" ht="29.25" customHeight="1" x14ac:dyDescent="0.2">
      <c r="A66" s="38"/>
      <c r="B66" s="39" t="s">
        <v>58</v>
      </c>
      <c r="C66" s="127">
        <v>380304</v>
      </c>
      <c r="D66" s="96">
        <v>78890</v>
      </c>
      <c r="E66" s="96">
        <f t="shared" si="0"/>
        <v>459194</v>
      </c>
    </row>
    <row r="67" spans="1:15" s="8" customFormat="1" ht="15" x14ac:dyDescent="0.2">
      <c r="A67" s="38"/>
      <c r="B67" s="39" t="s">
        <v>181</v>
      </c>
      <c r="C67" s="127"/>
      <c r="D67" s="96">
        <v>6845</v>
      </c>
      <c r="E67" s="96">
        <f t="shared" si="0"/>
        <v>6845</v>
      </c>
    </row>
    <row r="68" spans="1:15" s="8" customFormat="1" ht="15" x14ac:dyDescent="0.25">
      <c r="A68" s="38"/>
      <c r="B68" s="39" t="s">
        <v>59</v>
      </c>
      <c r="C68" s="127">
        <v>165628</v>
      </c>
      <c r="D68" s="96">
        <v>4803</v>
      </c>
      <c r="E68" s="96">
        <f t="shared" si="0"/>
        <v>170431</v>
      </c>
      <c r="G68" s="42"/>
    </row>
    <row r="69" spans="1:15" s="8" customFormat="1" ht="15" x14ac:dyDescent="0.25">
      <c r="A69" s="38"/>
      <c r="B69" s="39" t="s">
        <v>60</v>
      </c>
      <c r="C69" s="127">
        <v>284764</v>
      </c>
      <c r="D69" s="96">
        <v>8917</v>
      </c>
      <c r="E69" s="96">
        <f t="shared" si="0"/>
        <v>293681</v>
      </c>
      <c r="G69" s="42"/>
    </row>
    <row r="70" spans="1:15" s="8" customFormat="1" ht="15" x14ac:dyDescent="0.2">
      <c r="A70" s="38"/>
      <c r="B70" s="39" t="s">
        <v>160</v>
      </c>
      <c r="C70" s="127">
        <v>90617</v>
      </c>
      <c r="D70" s="96"/>
      <c r="E70" s="96">
        <f t="shared" si="0"/>
        <v>90617</v>
      </c>
    </row>
    <row r="71" spans="1:15" s="8" customFormat="1" ht="15" x14ac:dyDescent="0.2">
      <c r="A71" s="38"/>
      <c r="B71" s="39" t="s">
        <v>158</v>
      </c>
      <c r="C71" s="87">
        <v>57001</v>
      </c>
      <c r="D71" s="96">
        <v>-109</v>
      </c>
      <c r="E71" s="96">
        <f t="shared" si="0"/>
        <v>56892</v>
      </c>
      <c r="H71" s="106"/>
      <c r="I71" s="106"/>
      <c r="J71" s="106"/>
    </row>
    <row r="72" spans="1:15" s="8" customFormat="1" ht="15" x14ac:dyDescent="0.2">
      <c r="A72" s="38"/>
      <c r="B72" s="39" t="s">
        <v>150</v>
      </c>
      <c r="C72" s="87">
        <v>100886</v>
      </c>
      <c r="D72" s="96"/>
      <c r="E72" s="96">
        <f t="shared" si="0"/>
        <v>100886</v>
      </c>
      <c r="G72" s="107"/>
      <c r="H72" s="107"/>
      <c r="I72" s="106"/>
      <c r="J72" s="106"/>
      <c r="K72" s="106"/>
    </row>
    <row r="73" spans="1:15" s="8" customFormat="1" ht="15" x14ac:dyDescent="0.2">
      <c r="A73" s="38"/>
      <c r="B73" s="39" t="s">
        <v>179</v>
      </c>
      <c r="C73" s="87"/>
      <c r="D73" s="96"/>
      <c r="E73" s="96">
        <f t="shared" si="0"/>
        <v>0</v>
      </c>
      <c r="H73" s="106"/>
      <c r="I73" s="106"/>
      <c r="J73" s="106"/>
    </row>
    <row r="74" spans="1:15" s="8" customFormat="1" ht="15" x14ac:dyDescent="0.2">
      <c r="A74" s="38"/>
      <c r="B74" s="39" t="s">
        <v>180</v>
      </c>
      <c r="C74" s="87">
        <v>752178</v>
      </c>
      <c r="D74" s="96"/>
      <c r="E74" s="96">
        <f t="shared" si="0"/>
        <v>752178</v>
      </c>
      <c r="H74" s="106"/>
      <c r="I74" s="106"/>
      <c r="J74" s="106"/>
    </row>
    <row r="75" spans="1:15" s="8" customFormat="1" ht="15" x14ac:dyDescent="0.25">
      <c r="A75" s="38"/>
      <c r="B75" s="39" t="s">
        <v>188</v>
      </c>
      <c r="C75" s="87"/>
      <c r="D75" s="96">
        <v>56878</v>
      </c>
      <c r="E75" s="96">
        <f t="shared" si="0"/>
        <v>56878</v>
      </c>
      <c r="G75" s="107"/>
      <c r="H75" s="106"/>
      <c r="I75" s="107"/>
      <c r="J75" s="106"/>
      <c r="K75" s="21"/>
      <c r="M75" s="42"/>
      <c r="N75" s="42"/>
      <c r="O75" s="42"/>
    </row>
    <row r="76" spans="1:15" s="42" customFormat="1" ht="15" x14ac:dyDescent="0.25">
      <c r="A76" s="40" t="s">
        <v>61</v>
      </c>
      <c r="B76" s="41" t="s">
        <v>62</v>
      </c>
      <c r="C76" s="88">
        <v>1338887</v>
      </c>
      <c r="D76" s="102">
        <v>90342</v>
      </c>
      <c r="E76" s="102">
        <f t="shared" si="0"/>
        <v>1429229</v>
      </c>
      <c r="G76" s="107"/>
      <c r="H76" s="107"/>
      <c r="I76" s="107"/>
      <c r="J76" s="107"/>
    </row>
    <row r="77" spans="1:15" s="21" customFormat="1" ht="14.25" x14ac:dyDescent="0.2">
      <c r="A77" s="43" t="s">
        <v>63</v>
      </c>
      <c r="B77" s="44" t="s">
        <v>64</v>
      </c>
      <c r="C77" s="91">
        <v>3509638</v>
      </c>
      <c r="D77" s="102"/>
      <c r="E77" s="102">
        <f t="shared" si="0"/>
        <v>3509638</v>
      </c>
    </row>
    <row r="78" spans="1:15" s="8" customFormat="1" x14ac:dyDescent="0.25">
      <c r="A78" s="118" t="s">
        <v>65</v>
      </c>
      <c r="B78" s="119" t="s">
        <v>66</v>
      </c>
      <c r="C78" s="128">
        <f>C80</f>
        <v>552018</v>
      </c>
      <c r="D78" s="120">
        <f>D80</f>
        <v>34524</v>
      </c>
      <c r="E78" s="111">
        <f t="shared" si="0"/>
        <v>586542</v>
      </c>
    </row>
    <row r="79" spans="1:15" s="8" customFormat="1" x14ac:dyDescent="0.25">
      <c r="A79" s="22" t="s">
        <v>67</v>
      </c>
      <c r="B79" s="46" t="s">
        <v>68</v>
      </c>
      <c r="C79" s="91"/>
      <c r="D79" s="102"/>
      <c r="E79" s="102">
        <f t="shared" si="0"/>
        <v>0</v>
      </c>
    </row>
    <row r="80" spans="1:15" s="8" customFormat="1" ht="14.25" x14ac:dyDescent="0.2">
      <c r="A80" s="43" t="s">
        <v>69</v>
      </c>
      <c r="B80" s="44" t="s">
        <v>70</v>
      </c>
      <c r="C80" s="91">
        <f>SUM(C82,C81,C83)</f>
        <v>552018</v>
      </c>
      <c r="D80" s="101">
        <f>SUM(D82,D81,D83)</f>
        <v>34524</v>
      </c>
      <c r="E80" s="102">
        <f t="shared" si="0"/>
        <v>586542</v>
      </c>
    </row>
    <row r="81" spans="1:10" s="42" customFormat="1" ht="15" x14ac:dyDescent="0.25">
      <c r="A81" s="47" t="s">
        <v>71</v>
      </c>
      <c r="B81" s="48" t="s">
        <v>72</v>
      </c>
      <c r="C81" s="86">
        <v>529918</v>
      </c>
      <c r="D81" s="102"/>
      <c r="E81" s="96">
        <f t="shared" si="0"/>
        <v>529918</v>
      </c>
    </row>
    <row r="82" spans="1:10" s="8" customFormat="1" ht="15" x14ac:dyDescent="0.25">
      <c r="A82" s="37" t="s">
        <v>186</v>
      </c>
      <c r="B82" s="49" t="s">
        <v>73</v>
      </c>
      <c r="C82" s="86">
        <v>15100</v>
      </c>
      <c r="D82" s="102">
        <v>12000</v>
      </c>
      <c r="E82" s="96">
        <f t="shared" si="0"/>
        <v>27100</v>
      </c>
    </row>
    <row r="83" spans="1:10" s="8" customFormat="1" ht="15" x14ac:dyDescent="0.25">
      <c r="A83" s="50" t="s">
        <v>74</v>
      </c>
      <c r="B83" s="51" t="s">
        <v>75</v>
      </c>
      <c r="C83" s="86">
        <v>7000</v>
      </c>
      <c r="D83" s="102">
        <v>22524</v>
      </c>
      <c r="E83" s="96">
        <f t="shared" si="0"/>
        <v>29524</v>
      </c>
      <c r="G83" s="107"/>
      <c r="J83" s="52"/>
    </row>
    <row r="84" spans="1:10" s="8" customFormat="1" x14ac:dyDescent="0.25">
      <c r="A84" s="118" t="s">
        <v>76</v>
      </c>
      <c r="B84" s="119" t="s">
        <v>77</v>
      </c>
      <c r="C84" s="128">
        <f>SUM(C85,C89,C110)</f>
        <v>850995</v>
      </c>
      <c r="D84" s="120">
        <f>SUM(D85,D89,D110)</f>
        <v>-5836</v>
      </c>
      <c r="E84" s="111">
        <f t="shared" si="0"/>
        <v>845159</v>
      </c>
      <c r="J84" s="52"/>
    </row>
    <row r="85" spans="1:10" s="8" customFormat="1" ht="14.25" x14ac:dyDescent="0.2">
      <c r="A85" s="36" t="s">
        <v>78</v>
      </c>
      <c r="B85" s="45" t="s">
        <v>79</v>
      </c>
      <c r="C85" s="91">
        <f>SUM(C86)</f>
        <v>0</v>
      </c>
      <c r="D85" s="101">
        <f>SUM(D86)</f>
        <v>0</v>
      </c>
      <c r="E85" s="102">
        <f t="shared" si="0"/>
        <v>0</v>
      </c>
    </row>
    <row r="86" spans="1:10" s="8" customFormat="1" ht="14.25" x14ac:dyDescent="0.2">
      <c r="A86" s="53" t="s">
        <v>80</v>
      </c>
      <c r="B86" s="54" t="s">
        <v>81</v>
      </c>
      <c r="C86" s="93">
        <f>SUM(C88)</f>
        <v>0</v>
      </c>
      <c r="D86" s="92">
        <f>SUM(D88)</f>
        <v>0</v>
      </c>
      <c r="E86" s="102">
        <f t="shared" si="0"/>
        <v>0</v>
      </c>
    </row>
    <row r="87" spans="1:10" s="8" customFormat="1" ht="14.25" x14ac:dyDescent="0.2">
      <c r="A87" s="53"/>
      <c r="B87" s="54" t="s">
        <v>82</v>
      </c>
      <c r="C87" s="93"/>
      <c r="D87" s="102"/>
      <c r="E87" s="102">
        <f t="shared" si="0"/>
        <v>0</v>
      </c>
    </row>
    <row r="88" spans="1:10" s="56" customFormat="1" ht="12.75" customHeight="1" x14ac:dyDescent="0.25">
      <c r="A88" s="37" t="s">
        <v>83</v>
      </c>
      <c r="B88" s="55" t="s">
        <v>165</v>
      </c>
      <c r="C88" s="129"/>
      <c r="D88" s="102"/>
      <c r="E88" s="102">
        <f t="shared" si="0"/>
        <v>0</v>
      </c>
    </row>
    <row r="89" spans="1:10" s="8" customFormat="1" ht="14.25" x14ac:dyDescent="0.2">
      <c r="A89" s="28" t="s">
        <v>84</v>
      </c>
      <c r="B89" s="45" t="s">
        <v>85</v>
      </c>
      <c r="C89" s="91">
        <f>SUM(C92,C96,C98,C104)</f>
        <v>575021</v>
      </c>
      <c r="D89" s="101">
        <f>SUM(D92,D96,D98,D104)</f>
        <v>-15000</v>
      </c>
      <c r="E89" s="102">
        <f t="shared" ref="E89:E117" si="1">C89+D89</f>
        <v>560021</v>
      </c>
    </row>
    <row r="90" spans="1:10" s="42" customFormat="1" ht="12.75" customHeight="1" x14ac:dyDescent="0.25">
      <c r="A90" s="57"/>
      <c r="B90" s="58" t="s">
        <v>86</v>
      </c>
      <c r="C90" s="93"/>
      <c r="D90" s="102"/>
      <c r="E90" s="102">
        <f t="shared" si="1"/>
        <v>0</v>
      </c>
    </row>
    <row r="91" spans="1:10" s="8" customFormat="1" ht="12.75" customHeight="1" x14ac:dyDescent="0.2">
      <c r="A91" s="57" t="s">
        <v>130</v>
      </c>
      <c r="B91" s="58" t="s">
        <v>131</v>
      </c>
      <c r="C91" s="93"/>
      <c r="D91" s="102"/>
      <c r="E91" s="102">
        <f t="shared" si="1"/>
        <v>0</v>
      </c>
    </row>
    <row r="92" spans="1:10" s="42" customFormat="1" ht="12.75" customHeight="1" x14ac:dyDescent="0.25">
      <c r="A92" s="53" t="s">
        <v>87</v>
      </c>
      <c r="B92" s="54" t="s">
        <v>88</v>
      </c>
      <c r="C92" s="93">
        <f>C93+C94+C95</f>
        <v>239735</v>
      </c>
      <c r="D92" s="92">
        <f>D93+D94+D95</f>
        <v>-12000</v>
      </c>
      <c r="E92" s="102">
        <f t="shared" si="1"/>
        <v>227735</v>
      </c>
    </row>
    <row r="93" spans="1:10" s="42" customFormat="1" ht="15" x14ac:dyDescent="0.25">
      <c r="A93" s="37" t="s">
        <v>89</v>
      </c>
      <c r="B93" s="59" t="s">
        <v>90</v>
      </c>
      <c r="C93" s="130">
        <v>27000</v>
      </c>
      <c r="D93" s="96"/>
      <c r="E93" s="96">
        <f t="shared" si="1"/>
        <v>27000</v>
      </c>
    </row>
    <row r="94" spans="1:10" s="42" customFormat="1" ht="15" x14ac:dyDescent="0.25">
      <c r="A94" s="37" t="s">
        <v>91</v>
      </c>
      <c r="B94" s="59" t="s">
        <v>92</v>
      </c>
      <c r="C94" s="130">
        <v>193516</v>
      </c>
      <c r="D94" s="102"/>
      <c r="E94" s="96">
        <f t="shared" si="1"/>
        <v>193516</v>
      </c>
    </row>
    <row r="95" spans="1:10" s="42" customFormat="1" ht="15" x14ac:dyDescent="0.25">
      <c r="A95" s="37" t="s">
        <v>93</v>
      </c>
      <c r="B95" s="55" t="s">
        <v>94</v>
      </c>
      <c r="C95" s="129">
        <v>19219</v>
      </c>
      <c r="D95" s="96">
        <v>-12000</v>
      </c>
      <c r="E95" s="96">
        <f t="shared" si="1"/>
        <v>7219</v>
      </c>
    </row>
    <row r="96" spans="1:10" s="8" customFormat="1" ht="12.75" customHeight="1" x14ac:dyDescent="0.2">
      <c r="A96" s="53" t="s">
        <v>95</v>
      </c>
      <c r="B96" s="60" t="s">
        <v>96</v>
      </c>
      <c r="C96" s="93">
        <f>SUM(C97)</f>
        <v>445</v>
      </c>
      <c r="D96" s="92">
        <f>SUM(D97)</f>
        <v>0</v>
      </c>
      <c r="E96" s="102">
        <f t="shared" si="1"/>
        <v>445</v>
      </c>
    </row>
    <row r="97" spans="1:5" s="42" customFormat="1" ht="12.75" customHeight="1" x14ac:dyDescent="0.25">
      <c r="A97" s="37" t="s">
        <v>97</v>
      </c>
      <c r="B97" s="49" t="s">
        <v>98</v>
      </c>
      <c r="C97" s="130">
        <v>445</v>
      </c>
      <c r="D97" s="102"/>
      <c r="E97" s="96">
        <f t="shared" si="1"/>
        <v>445</v>
      </c>
    </row>
    <row r="98" spans="1:5" s="42" customFormat="1" ht="12.75" customHeight="1" x14ac:dyDescent="0.25">
      <c r="A98" s="53" t="s">
        <v>99</v>
      </c>
      <c r="B98" s="60" t="s">
        <v>100</v>
      </c>
      <c r="C98" s="93">
        <f>SUM(C99:C103)</f>
        <v>228845</v>
      </c>
      <c r="D98" s="92">
        <f>SUM(D99:D103)</f>
        <v>-3000</v>
      </c>
      <c r="E98" s="102">
        <f t="shared" si="1"/>
        <v>225845</v>
      </c>
    </row>
    <row r="99" spans="1:5" s="42" customFormat="1" ht="12.75" customHeight="1" x14ac:dyDescent="0.25">
      <c r="A99" s="37" t="s">
        <v>101</v>
      </c>
      <c r="B99" s="49" t="s">
        <v>102</v>
      </c>
      <c r="C99" s="130">
        <v>55345</v>
      </c>
      <c r="D99" s="96">
        <v>-3000</v>
      </c>
      <c r="E99" s="96">
        <f t="shared" si="1"/>
        <v>52345</v>
      </c>
    </row>
    <row r="100" spans="1:5" s="42" customFormat="1" ht="12.75" customHeight="1" x14ac:dyDescent="0.25">
      <c r="A100" s="37" t="s">
        <v>155</v>
      </c>
      <c r="B100" s="49" t="s">
        <v>157</v>
      </c>
      <c r="C100" s="130">
        <v>14000</v>
      </c>
      <c r="D100" s="96"/>
      <c r="E100" s="96">
        <f t="shared" si="1"/>
        <v>14000</v>
      </c>
    </row>
    <row r="101" spans="1:5" s="42" customFormat="1" ht="12.75" customHeight="1" x14ac:dyDescent="0.25">
      <c r="A101" s="37" t="s">
        <v>103</v>
      </c>
      <c r="B101" s="49" t="s">
        <v>104</v>
      </c>
      <c r="C101" s="130">
        <v>250</v>
      </c>
      <c r="D101" s="96"/>
      <c r="E101" s="96">
        <f t="shared" si="1"/>
        <v>250</v>
      </c>
    </row>
    <row r="102" spans="1:5" s="42" customFormat="1" ht="12.75" customHeight="1" x14ac:dyDescent="0.25">
      <c r="A102" s="37" t="s">
        <v>105</v>
      </c>
      <c r="B102" s="49" t="s">
        <v>106</v>
      </c>
      <c r="C102" s="130">
        <v>159000</v>
      </c>
      <c r="D102" s="96"/>
      <c r="E102" s="96">
        <f t="shared" si="1"/>
        <v>159000</v>
      </c>
    </row>
    <row r="103" spans="1:5" s="42" customFormat="1" ht="15" x14ac:dyDescent="0.25">
      <c r="A103" s="37" t="s">
        <v>132</v>
      </c>
      <c r="B103" s="49" t="s">
        <v>133</v>
      </c>
      <c r="C103" s="130">
        <v>250</v>
      </c>
      <c r="D103" s="96"/>
      <c r="E103" s="96">
        <f t="shared" si="1"/>
        <v>250</v>
      </c>
    </row>
    <row r="104" spans="1:5" s="42" customFormat="1" ht="15" x14ac:dyDescent="0.25">
      <c r="A104" s="53" t="s">
        <v>107</v>
      </c>
      <c r="B104" s="60" t="s">
        <v>108</v>
      </c>
      <c r="C104" s="93">
        <f>SUM(C105:C109)</f>
        <v>105996</v>
      </c>
      <c r="D104" s="92">
        <f>SUM(D105:D109)</f>
        <v>0</v>
      </c>
      <c r="E104" s="102">
        <f t="shared" si="1"/>
        <v>105996</v>
      </c>
    </row>
    <row r="105" spans="1:5" s="8" customFormat="1" ht="27.75" customHeight="1" x14ac:dyDescent="0.25">
      <c r="A105" s="37" t="s">
        <v>109</v>
      </c>
      <c r="B105" s="49" t="s">
        <v>110</v>
      </c>
      <c r="C105" s="130">
        <v>5700</v>
      </c>
      <c r="D105" s="102"/>
      <c r="E105" s="96">
        <f t="shared" si="1"/>
        <v>5700</v>
      </c>
    </row>
    <row r="106" spans="1:5" s="8" customFormat="1" ht="27.75" customHeight="1" x14ac:dyDescent="0.25">
      <c r="A106" s="37" t="s">
        <v>111</v>
      </c>
      <c r="B106" s="49" t="s">
        <v>112</v>
      </c>
      <c r="C106" s="130">
        <v>11752</v>
      </c>
      <c r="D106" s="102"/>
      <c r="E106" s="96">
        <f t="shared" si="1"/>
        <v>11752</v>
      </c>
    </row>
    <row r="107" spans="1:5" s="42" customFormat="1" ht="15" x14ac:dyDescent="0.25">
      <c r="A107" s="37" t="s">
        <v>113</v>
      </c>
      <c r="B107" s="49" t="s">
        <v>114</v>
      </c>
      <c r="C107" s="130">
        <v>36000</v>
      </c>
      <c r="D107" s="102"/>
      <c r="E107" s="96">
        <f t="shared" si="1"/>
        <v>36000</v>
      </c>
    </row>
    <row r="108" spans="1:5" s="3" customFormat="1" x14ac:dyDescent="0.25">
      <c r="A108" s="37" t="s">
        <v>134</v>
      </c>
      <c r="B108" s="49" t="s">
        <v>135</v>
      </c>
      <c r="C108" s="130"/>
      <c r="D108" s="102"/>
      <c r="E108" s="102">
        <f t="shared" si="1"/>
        <v>0</v>
      </c>
    </row>
    <row r="109" spans="1:5" x14ac:dyDescent="0.25">
      <c r="A109" s="37" t="s">
        <v>115</v>
      </c>
      <c r="B109" s="49" t="s">
        <v>116</v>
      </c>
      <c r="C109" s="130">
        <v>52544</v>
      </c>
      <c r="D109" s="96"/>
      <c r="E109" s="96">
        <f t="shared" si="1"/>
        <v>52544</v>
      </c>
    </row>
    <row r="110" spans="1:5" s="21" customFormat="1" ht="14.25" x14ac:dyDescent="0.2">
      <c r="A110" s="61" t="s">
        <v>136</v>
      </c>
      <c r="B110" s="60" t="s">
        <v>137</v>
      </c>
      <c r="C110" s="91">
        <f>C111+C112+C114+C113</f>
        <v>275974</v>
      </c>
      <c r="D110" s="101">
        <f>D111+D112+D114+D113</f>
        <v>9164</v>
      </c>
      <c r="E110" s="102">
        <f t="shared" si="1"/>
        <v>285138</v>
      </c>
    </row>
    <row r="111" spans="1:5" s="21" customFormat="1" ht="15" x14ac:dyDescent="0.25">
      <c r="A111" s="61" t="s">
        <v>117</v>
      </c>
      <c r="B111" s="60" t="s">
        <v>118</v>
      </c>
      <c r="C111" s="130">
        <v>25000</v>
      </c>
      <c r="D111" s="102"/>
      <c r="E111" s="96">
        <f t="shared" si="1"/>
        <v>25000</v>
      </c>
    </row>
    <row r="112" spans="1:5" s="21" customFormat="1" ht="15" x14ac:dyDescent="0.25">
      <c r="A112" s="61" t="s">
        <v>123</v>
      </c>
      <c r="B112" s="60" t="s">
        <v>124</v>
      </c>
      <c r="C112" s="130">
        <v>10792</v>
      </c>
      <c r="D112" s="102"/>
      <c r="E112" s="96">
        <f t="shared" si="1"/>
        <v>10792</v>
      </c>
    </row>
    <row r="113" spans="1:7" s="21" customFormat="1" ht="14.25" x14ac:dyDescent="0.2">
      <c r="A113" s="61" t="s">
        <v>138</v>
      </c>
      <c r="B113" s="60" t="s">
        <v>139</v>
      </c>
      <c r="C113" s="93"/>
      <c r="D113" s="102"/>
      <c r="E113" s="102">
        <f t="shared" si="1"/>
        <v>0</v>
      </c>
    </row>
    <row r="114" spans="1:7" s="21" customFormat="1" thickBot="1" x14ac:dyDescent="0.3">
      <c r="A114" s="36" t="s">
        <v>119</v>
      </c>
      <c r="B114" s="60" t="s">
        <v>120</v>
      </c>
      <c r="C114" s="131">
        <v>240182</v>
      </c>
      <c r="D114" s="96">
        <v>9164</v>
      </c>
      <c r="E114" s="96">
        <f t="shared" si="1"/>
        <v>249346</v>
      </c>
    </row>
    <row r="115" spans="1:7" s="21" customFormat="1" ht="16.5" thickBot="1" x14ac:dyDescent="0.3">
      <c r="A115" s="77"/>
      <c r="B115" s="12" t="s">
        <v>166</v>
      </c>
      <c r="C115" s="132">
        <f>C116+C117</f>
        <v>6853874</v>
      </c>
      <c r="D115" s="105">
        <f>D116+D117</f>
        <v>216162</v>
      </c>
      <c r="E115" s="102">
        <f t="shared" si="1"/>
        <v>7070036</v>
      </c>
    </row>
    <row r="116" spans="1:7" s="21" customFormat="1" x14ac:dyDescent="0.25">
      <c r="A116" s="140"/>
      <c r="B116" s="83" t="s">
        <v>121</v>
      </c>
      <c r="C116" s="125">
        <v>1055700</v>
      </c>
      <c r="D116" s="102">
        <v>216162</v>
      </c>
      <c r="E116" s="102">
        <f t="shared" si="1"/>
        <v>1271862</v>
      </c>
    </row>
    <row r="117" spans="1:7" s="21" customFormat="1" x14ac:dyDescent="0.25">
      <c r="A117" s="141"/>
      <c r="B117" s="84" t="s">
        <v>122</v>
      </c>
      <c r="C117" s="128">
        <v>5798174</v>
      </c>
      <c r="D117" s="102"/>
      <c r="E117" s="102">
        <f t="shared" si="1"/>
        <v>5798174</v>
      </c>
    </row>
    <row r="118" spans="1:7" s="21" customFormat="1" ht="12.75" x14ac:dyDescent="0.2">
      <c r="A118" s="62"/>
      <c r="B118" s="63"/>
      <c r="D118" s="59"/>
    </row>
    <row r="119" spans="1:7" s="21" customFormat="1" ht="12.75" x14ac:dyDescent="0.2">
      <c r="A119" s="62"/>
      <c r="B119" s="63"/>
      <c r="D119" s="59"/>
    </row>
    <row r="120" spans="1:7" s="21" customFormat="1" ht="12.75" x14ac:dyDescent="0.2">
      <c r="A120" s="62"/>
      <c r="B120" s="63" t="s">
        <v>168</v>
      </c>
      <c r="C120" s="78" t="s">
        <v>167</v>
      </c>
    </row>
    <row r="121" spans="1:7" x14ac:dyDescent="0.25">
      <c r="A121" s="64"/>
      <c r="B121" s="65"/>
      <c r="G121" s="107"/>
    </row>
    <row r="122" spans="1:7" s="21" customFormat="1" ht="12.75" x14ac:dyDescent="0.2">
      <c r="A122" s="66"/>
      <c r="B122" s="63"/>
    </row>
    <row r="123" spans="1:7" s="21" customFormat="1" ht="12.75" x14ac:dyDescent="0.2">
      <c r="A123" s="62"/>
      <c r="B123" s="63"/>
    </row>
    <row r="124" spans="1:7" x14ac:dyDescent="0.25">
      <c r="A124" s="67"/>
      <c r="B124" s="65"/>
    </row>
    <row r="125" spans="1:7" s="21" customFormat="1" ht="12.75" x14ac:dyDescent="0.2">
      <c r="A125" s="62"/>
      <c r="B125" s="63"/>
    </row>
    <row r="126" spans="1:7" s="21" customFormat="1" ht="12.75" x14ac:dyDescent="0.2">
      <c r="A126" s="62"/>
      <c r="B126" s="63"/>
    </row>
    <row r="127" spans="1:7" s="21" customFormat="1" ht="12.75" x14ac:dyDescent="0.2">
      <c r="A127" s="62"/>
      <c r="B127" s="63"/>
    </row>
    <row r="128" spans="1:7" s="21" customFormat="1" ht="12.75" x14ac:dyDescent="0.2">
      <c r="A128" s="62"/>
      <c r="B128" s="63"/>
    </row>
    <row r="129" spans="1:5" s="21" customFormat="1" ht="12.75" x14ac:dyDescent="0.2">
      <c r="A129" s="62"/>
      <c r="B129" s="63"/>
    </row>
    <row r="130" spans="1:5" s="21" customFormat="1" ht="12.75" x14ac:dyDescent="0.2">
      <c r="A130" s="62"/>
      <c r="B130" s="63"/>
    </row>
    <row r="131" spans="1:5" s="21" customFormat="1" ht="12.75" x14ac:dyDescent="0.2">
      <c r="A131" s="62"/>
      <c r="B131" s="63"/>
    </row>
    <row r="132" spans="1:5" s="21" customFormat="1" ht="12.75" x14ac:dyDescent="0.2">
      <c r="A132" s="62"/>
      <c r="B132" s="63"/>
    </row>
    <row r="133" spans="1:5" s="21" customFormat="1" ht="12.75" x14ac:dyDescent="0.2">
      <c r="A133" s="62"/>
      <c r="B133" s="63"/>
    </row>
    <row r="134" spans="1:5" s="21" customFormat="1" ht="12.75" x14ac:dyDescent="0.2">
      <c r="A134" s="62"/>
      <c r="B134" s="63"/>
    </row>
    <row r="135" spans="1:5" s="21" customFormat="1" ht="12.75" x14ac:dyDescent="0.2">
      <c r="A135" s="62"/>
      <c r="B135" s="63"/>
    </row>
    <row r="136" spans="1:5" s="21" customFormat="1" ht="12.75" x14ac:dyDescent="0.2">
      <c r="A136" s="62"/>
      <c r="B136" s="63"/>
    </row>
    <row r="137" spans="1:5" s="21" customFormat="1" ht="12.75" x14ac:dyDescent="0.2">
      <c r="A137" s="62"/>
      <c r="B137" s="63"/>
    </row>
    <row r="138" spans="1:5" s="21" customFormat="1" ht="12.75" x14ac:dyDescent="0.2">
      <c r="A138" s="62"/>
      <c r="B138" s="63"/>
    </row>
    <row r="139" spans="1:5" s="21" customFormat="1" ht="12.75" x14ac:dyDescent="0.2">
      <c r="A139" s="62"/>
      <c r="B139" s="63"/>
    </row>
    <row r="140" spans="1:5" s="21" customFormat="1" ht="12.75" x14ac:dyDescent="0.2">
      <c r="A140" s="62"/>
      <c r="B140" s="63"/>
    </row>
    <row r="141" spans="1:5" s="21" customFormat="1" ht="12.75" x14ac:dyDescent="0.2">
      <c r="A141" s="68"/>
      <c r="B141" s="69"/>
    </row>
    <row r="142" spans="1:5" s="21" customFormat="1" ht="12.75" x14ac:dyDescent="0.2">
      <c r="A142" s="68"/>
      <c r="B142" s="69"/>
    </row>
    <row r="143" spans="1:5" s="3" customFormat="1" x14ac:dyDescent="0.25">
      <c r="A143" s="67"/>
      <c r="B143" s="65"/>
      <c r="D143" s="33"/>
      <c r="E143" s="33"/>
    </row>
    <row r="144" spans="1:5" s="21" customFormat="1" ht="12.75" x14ac:dyDescent="0.2">
      <c r="A144" s="62"/>
      <c r="B144" s="63"/>
    </row>
    <row r="145" spans="1:2" s="21" customFormat="1" ht="12.75" x14ac:dyDescent="0.2">
      <c r="A145" s="62"/>
      <c r="B145" s="63"/>
    </row>
    <row r="146" spans="1:2" s="21" customFormat="1" ht="12.75" x14ac:dyDescent="0.2">
      <c r="A146" s="62"/>
      <c r="B146" s="63"/>
    </row>
    <row r="147" spans="1:2" s="21" customFormat="1" ht="12.75" x14ac:dyDescent="0.2">
      <c r="A147" s="62"/>
      <c r="B147" s="63"/>
    </row>
    <row r="148" spans="1:2" s="21" customFormat="1" ht="12.75" x14ac:dyDescent="0.2">
      <c r="A148" s="62"/>
      <c r="B148" s="63"/>
    </row>
    <row r="149" spans="1:2" s="21" customFormat="1" ht="12.75" x14ac:dyDescent="0.2">
      <c r="A149" s="62"/>
      <c r="B149" s="63"/>
    </row>
    <row r="150" spans="1:2" s="21" customFormat="1" ht="12.75" x14ac:dyDescent="0.2">
      <c r="A150" s="62"/>
      <c r="B150" s="59"/>
    </row>
    <row r="151" spans="1:2" s="21" customFormat="1" ht="12.75" x14ac:dyDescent="0.2">
      <c r="A151" s="62"/>
      <c r="B151" s="59"/>
    </row>
    <row r="152" spans="1:2" s="21" customFormat="1" ht="12.75" x14ac:dyDescent="0.2">
      <c r="A152" s="62"/>
      <c r="B152" s="59"/>
    </row>
    <row r="153" spans="1:2" s="21" customFormat="1" ht="12.75" x14ac:dyDescent="0.2">
      <c r="A153" s="62"/>
      <c r="B153" s="59"/>
    </row>
    <row r="154" spans="1:2" s="21" customFormat="1" ht="12.75" x14ac:dyDescent="0.2">
      <c r="A154" s="62"/>
      <c r="B154" s="63"/>
    </row>
    <row r="155" spans="1:2" s="21" customFormat="1" ht="12.75" x14ac:dyDescent="0.2">
      <c r="A155" s="62"/>
      <c r="B155" s="63"/>
    </row>
    <row r="156" spans="1:2" s="21" customFormat="1" ht="12.75" x14ac:dyDescent="0.2">
      <c r="A156" s="62"/>
      <c r="B156" s="63"/>
    </row>
    <row r="157" spans="1:2" s="21" customFormat="1" ht="12.75" x14ac:dyDescent="0.2">
      <c r="A157" s="62"/>
      <c r="B157" s="63"/>
    </row>
    <row r="158" spans="1:2" s="21" customFormat="1" ht="12.75" x14ac:dyDescent="0.2">
      <c r="A158" s="62"/>
      <c r="B158" s="63"/>
    </row>
    <row r="159" spans="1:2" s="21" customFormat="1" ht="12.75" x14ac:dyDescent="0.2">
      <c r="A159" s="62"/>
      <c r="B159" s="63"/>
    </row>
    <row r="160" spans="1:2" s="21" customFormat="1" ht="12.75" x14ac:dyDescent="0.2">
      <c r="A160" s="62"/>
      <c r="B160" s="71"/>
    </row>
    <row r="161" spans="1:5" s="21" customFormat="1" ht="12.75" x14ac:dyDescent="0.2">
      <c r="A161" s="62"/>
      <c r="B161" s="71"/>
    </row>
    <row r="162" spans="1:5" s="3" customFormat="1" x14ac:dyDescent="0.25">
      <c r="A162" s="64"/>
      <c r="B162" s="65"/>
      <c r="D162" s="33"/>
      <c r="E162" s="3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63"/>
    </row>
    <row r="168" spans="1:5" s="21" customFormat="1" ht="12.75" x14ac:dyDescent="0.2">
      <c r="A168" s="62"/>
      <c r="B168" s="63"/>
    </row>
    <row r="169" spans="1:5" s="21" customFormat="1" ht="12.75" x14ac:dyDescent="0.2">
      <c r="A169" s="62"/>
      <c r="B169" s="6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3" customFormat="1" x14ac:dyDescent="0.25">
      <c r="A175" s="72"/>
      <c r="B175" s="73"/>
      <c r="D175" s="33"/>
      <c r="E175" s="33"/>
    </row>
    <row r="176" spans="1:5" s="3" customFormat="1" x14ac:dyDescent="0.25">
      <c r="A176" s="72"/>
      <c r="B176" s="73"/>
      <c r="D176" s="33"/>
      <c r="E176" s="33"/>
    </row>
    <row r="177" spans="1:5" s="3" customFormat="1" x14ac:dyDescent="0.25">
      <c r="A177" s="74"/>
      <c r="B177" s="73"/>
      <c r="D177" s="33"/>
      <c r="E177" s="33"/>
    </row>
    <row r="178" spans="1:5" s="21" customFormat="1" ht="12.75" x14ac:dyDescent="0.2">
      <c r="A178" s="75"/>
      <c r="B178" s="70"/>
    </row>
    <row r="179" spans="1:5" s="21" customFormat="1" ht="12.75" x14ac:dyDescent="0.2">
      <c r="A179" s="75"/>
      <c r="B179" s="70"/>
    </row>
    <row r="180" spans="1:5" s="3" customFormat="1" x14ac:dyDescent="0.25">
      <c r="A180" s="74"/>
      <c r="B180" s="73"/>
      <c r="D180" s="33"/>
      <c r="E180" s="33"/>
    </row>
    <row r="181" spans="1:5" ht="18.75" x14ac:dyDescent="0.3">
      <c r="A181" s="76"/>
      <c r="B181" s="76"/>
    </row>
    <row r="182" spans="1:5" ht="18.75" x14ac:dyDescent="0.3">
      <c r="A182" s="76"/>
      <c r="B182" s="76"/>
    </row>
    <row r="183" spans="1:5" x14ac:dyDescent="0.25">
      <c r="A183" s="11"/>
      <c r="B183" s="11"/>
    </row>
    <row r="184" spans="1:5" x14ac:dyDescent="0.25">
      <c r="A184" s="11"/>
      <c r="B184" s="11"/>
    </row>
    <row r="185" spans="1:5" x14ac:dyDescent="0.25">
      <c r="A185" s="11"/>
      <c r="B185" s="11"/>
    </row>
  </sheetData>
  <mergeCells count="10">
    <mergeCell ref="E17:E18"/>
    <mergeCell ref="A116:A117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2021-06-21T05:30:36Z</cp:lastPrinted>
  <dcterms:created xsi:type="dcterms:W3CDTF">2011-09-30T05:27:19Z</dcterms:created>
  <dcterms:modified xsi:type="dcterms:W3CDTF">2021-06-22T05:53:17Z</dcterms:modified>
</cp:coreProperties>
</file>