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1" i="1" l="1"/>
  <c r="E72" i="1"/>
  <c r="E23" i="1"/>
  <c r="E27" i="1"/>
  <c r="E28" i="1"/>
  <c r="E30" i="1"/>
  <c r="E31" i="1"/>
  <c r="E33" i="1"/>
  <c r="E34" i="1"/>
  <c r="E35" i="1"/>
  <c r="E37" i="1"/>
  <c r="E40" i="1"/>
  <c r="E42" i="1"/>
  <c r="E43" i="1"/>
  <c r="E44" i="1"/>
  <c r="E46" i="1"/>
  <c r="E48" i="1"/>
  <c r="E49" i="1"/>
  <c r="E50" i="1"/>
  <c r="E51" i="1"/>
  <c r="E52" i="1"/>
  <c r="E54" i="1"/>
  <c r="E56" i="1"/>
  <c r="E59" i="1"/>
  <c r="E60" i="1"/>
  <c r="E61" i="1"/>
  <c r="E62" i="1"/>
  <c r="E63" i="1"/>
  <c r="E64" i="1"/>
  <c r="E65" i="1"/>
  <c r="E66" i="1"/>
  <c r="E67" i="1"/>
  <c r="E68" i="1"/>
  <c r="E69" i="1"/>
  <c r="E70" i="1"/>
  <c r="E73" i="1"/>
  <c r="E74" i="1"/>
  <c r="E75" i="1"/>
  <c r="E77" i="1"/>
  <c r="E79" i="1"/>
  <c r="E80" i="1"/>
  <c r="E81" i="1"/>
  <c r="E85" i="1"/>
  <c r="E86" i="1"/>
  <c r="E88" i="1"/>
  <c r="E89" i="1"/>
  <c r="E91" i="1"/>
  <c r="E92" i="1"/>
  <c r="E93" i="1"/>
  <c r="E95" i="1"/>
  <c r="E97" i="1"/>
  <c r="E98" i="1"/>
  <c r="E99" i="1"/>
  <c r="E100" i="1"/>
  <c r="E101" i="1"/>
  <c r="E103" i="1"/>
  <c r="E104" i="1"/>
  <c r="E105" i="1"/>
  <c r="E106" i="1"/>
  <c r="E107" i="1"/>
  <c r="E109" i="1"/>
  <c r="E110" i="1"/>
  <c r="E111" i="1"/>
  <c r="E112" i="1"/>
  <c r="E114" i="1"/>
  <c r="E115" i="1"/>
  <c r="D113" i="1"/>
  <c r="D108" i="1"/>
  <c r="D102" i="1"/>
  <c r="D96" i="1"/>
  <c r="D94" i="1"/>
  <c r="D90" i="1"/>
  <c r="D84" i="1"/>
  <c r="D83" i="1"/>
  <c r="E84" i="1"/>
  <c r="D78" i="1"/>
  <c r="D58" i="1"/>
  <c r="D57" i="1"/>
  <c r="D55" i="1"/>
  <c r="D53" i="1"/>
  <c r="D47" i="1"/>
  <c r="D45" i="1"/>
  <c r="D41" i="1"/>
  <c r="D39" i="1"/>
  <c r="D38" i="1"/>
  <c r="E39" i="1"/>
  <c r="D36" i="1"/>
  <c r="D32" i="1"/>
  <c r="E32" i="1"/>
  <c r="D29" i="1"/>
  <c r="D26" i="1"/>
  <c r="D22" i="1"/>
  <c r="D21" i="1"/>
  <c r="C58" i="1"/>
  <c r="C57" i="1"/>
  <c r="E57" i="1"/>
  <c r="C113" i="1"/>
  <c r="E113" i="1"/>
  <c r="C26" i="1"/>
  <c r="E26" i="1"/>
  <c r="C29" i="1"/>
  <c r="E29" i="1"/>
  <c r="C32" i="1"/>
  <c r="C36" i="1"/>
  <c r="E36" i="1"/>
  <c r="C39" i="1"/>
  <c r="C41" i="1"/>
  <c r="E41" i="1"/>
  <c r="C45" i="1"/>
  <c r="E45" i="1"/>
  <c r="C47" i="1"/>
  <c r="E47" i="1"/>
  <c r="C53" i="1"/>
  <c r="E53" i="1"/>
  <c r="C55" i="1"/>
  <c r="E55" i="1"/>
  <c r="C78" i="1"/>
  <c r="E78" i="1"/>
  <c r="C84" i="1"/>
  <c r="C83" i="1"/>
  <c r="C90" i="1"/>
  <c r="E90" i="1"/>
  <c r="C94" i="1"/>
  <c r="C96" i="1"/>
  <c r="E96" i="1"/>
  <c r="C102" i="1"/>
  <c r="E102" i="1"/>
  <c r="C108" i="1"/>
  <c r="E24" i="1"/>
  <c r="C22" i="1"/>
  <c r="D25" i="1"/>
  <c r="D76" i="1"/>
  <c r="E58" i="1"/>
  <c r="E108" i="1"/>
  <c r="D87" i="1"/>
  <c r="D82" i="1"/>
  <c r="E83" i="1"/>
  <c r="C82" i="1"/>
  <c r="E94" i="1"/>
  <c r="C25" i="1"/>
  <c r="E25" i="1"/>
  <c r="C76" i="1"/>
  <c r="E76" i="1"/>
  <c r="C38" i="1"/>
  <c r="E38" i="1"/>
  <c r="C87" i="1"/>
  <c r="E82" i="1"/>
  <c r="E87" i="1"/>
  <c r="C21" i="1"/>
  <c r="C20" i="1"/>
  <c r="D20" i="1"/>
  <c r="E20" i="1"/>
  <c r="E21" i="1"/>
  <c r="E22" i="1"/>
</calcChain>
</file>

<file path=xl/sharedStrings.xml><?xml version="1.0" encoding="utf-8"?>
<sst xmlns="http://schemas.openxmlformats.org/spreadsheetml/2006/main" count="191" uniqueCount="186">
  <si>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</si>
  <si>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</si>
  <si>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</si>
  <si>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</si>
  <si>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</si>
  <si>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</si>
  <si>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</si>
  <si>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</si>
  <si>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</si>
  <si>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</si>
  <si>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</si>
  <si>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</si>
  <si>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</si>
  <si>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</si>
  <si>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</si>
  <si>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</si>
  <si>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</si>
  <si>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</si>
  <si>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</si>
  <si>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</si>
  <si>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</si>
  <si>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</si>
  <si>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</si>
  <si>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</si>
  <si>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</si>
  <si>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</si>
  <si>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</si>
  <si>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</si>
  <si>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</si>
  <si>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</si>
  <si>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</si>
  <si>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</si>
  <si>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</si>
  <si>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</si>
  <si>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</si>
  <si>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</si>
  <si>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</si>
  <si>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</si>
  <si>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</si>
  <si>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</si>
  <si>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</si>
  <si>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</si>
  <si>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</si>
  <si>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</si>
  <si>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</si>
  <si>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</si>
  <si>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</si>
  <si>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</si>
  <si>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</si>
  <si>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</si>
  <si>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</si>
  <si>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</si>
  <si>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</si>
  <si>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</si>
  <si>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</si>
  <si>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</si>
  <si>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</si>
  <si>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</si>
  <si>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</si>
  <si>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</si>
  <si>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</si>
  <si>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</si>
  <si>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</si>
  <si>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</si>
  <si>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</si>
  <si>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</si>
  <si>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</si>
  <si>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</si>
  <si>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</si>
  <si>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</si>
  <si>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</si>
  <si>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</si>
  <si>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</si>
  <si>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</si>
  <si>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</si>
  <si>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</si>
  <si>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</si>
  <si>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</si>
  <si>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</si>
  <si>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</si>
  <si>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</si>
  <si>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</si>
  <si>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</si>
  <si>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</si>
  <si>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</si>
  <si>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</si>
  <si>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</si>
  <si>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</si>
  <si>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</si>
  <si>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</si>
  <si>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</si>
  <si>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</si>
  <si>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</si>
  <si>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</si>
  <si>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</si>
  <si>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</si>
  <si>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</si>
  <si>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</si>
  <si>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</si>
  <si>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</si>
  <si>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</si>
  <si>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</si>
  <si>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</si>
  <si>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</si>
  <si>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</si>
  <si>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</si>
  <si>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</si>
  <si>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</si>
  <si>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</si>
  <si>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</si>
  <si>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</si>
  <si>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</si>
  <si>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</si>
  <si>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</si>
  <si>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</si>
  <si>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</si>
  <si>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</si>
  <si>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</si>
  <si>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</si>
  <si>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</si>
  <si>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</si>
  <si>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</si>
  <si>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</si>
  <si>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</si>
  <si>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</si>
  <si>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</si>
  <si>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</si>
  <si>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</si>
  <si>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</si>
  <si>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</si>
  <si>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</si>
  <si>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</si>
  <si>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</si>
  <si>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</si>
  <si>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</si>
  <si>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</si>
  <si>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</si>
  <si>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</si>
  <si>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</si>
  <si>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</si>
  <si>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</si>
  <si>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</si>
  <si>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</si>
  <si>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</si>
  <si>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</si>
  <si>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</si>
  <si>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</si>
  <si>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</si>
  <si>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</si>
  <si>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</si>
  <si>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</si>
  <si>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</si>
  <si>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</si>
  <si>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</si>
  <si>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</si>
  <si>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</si>
  <si>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</si>
  <si>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</si>
  <si>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</si>
  <si>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</si>
  <si>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</si>
  <si>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</si>
  <si>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</si>
  <si>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</si>
  <si>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</si>
  <si>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</si>
  <si>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</si>
  <si>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</si>
  <si>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</si>
  <si>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                                                                  budžets 2019.gadam"</t>
  </si>
  <si>
    <t xml:space="preserve">Dobeles novada  pašvaldības pamatbudžeta ieņēmumi 2019.gadam </t>
  </si>
  <si>
    <t>Iedzīvotāju ienākuma nodoklis- 2018.gada atlikums</t>
  </si>
  <si>
    <t>Iedzīvotāju ienākuma nodoklis-2019.gads</t>
  </si>
  <si>
    <t xml:space="preserve"> </t>
  </si>
  <si>
    <t xml:space="preserve">                                                    saistošajiem noteikumiem Nr.1</t>
  </si>
  <si>
    <t>VB dotācija pašvaldībām</t>
  </si>
  <si>
    <t>Grozījumi</t>
  </si>
  <si>
    <t>Kopā ar grozījumiem</t>
  </si>
  <si>
    <t>Dotācija vēlēšanas</t>
  </si>
  <si>
    <t>Valsts sociālais atbalsts</t>
  </si>
  <si>
    <t>Dotācija Apguldes tīklu pārbūvei</t>
  </si>
  <si>
    <t>Piedzītei vai labprātīgi atmaksātie līdzekļi</t>
  </si>
  <si>
    <t>12.3.9.4</t>
  </si>
  <si>
    <t>Masājumi no apdrošinājuma kompānijas</t>
  </si>
  <si>
    <t>(ar grozījumiem 27.12.2019 lēmums Nr. 317/14)</t>
  </si>
  <si>
    <t xml:space="preserve">                                    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</si>
</sst>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5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5" fillId="0" borderId="13" xfId="0" applyFont="1" applyBorder="1"/>
    <xf numFmtId="0" fontId="5" fillId="0" borderId="11" xfId="0" applyFont="1" applyBorder="1"/>
    <xf numFmtId="0" fontId="4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justify"/>
    </xf>
    <xf numFmtId="0" fontId="12" fillId="0" borderId="11" xfId="0" applyFont="1" applyBorder="1" applyAlignment="1">
      <alignment vertical="justify"/>
    </xf>
    <xf numFmtId="0" fontId="12" fillId="0" borderId="11" xfId="0" applyFont="1" applyBorder="1"/>
    <xf numFmtId="0" fontId="13" fillId="0" borderId="11" xfId="0" applyFont="1" applyFill="1" applyBorder="1"/>
    <xf numFmtId="0" fontId="12" fillId="0" borderId="11" xfId="0" applyFont="1" applyFill="1" applyBorder="1" applyAlignment="1">
      <alignment horizontal="right"/>
    </xf>
    <xf numFmtId="0" fontId="7" fillId="0" borderId="11" xfId="0" applyFont="1" applyFill="1" applyBorder="1"/>
    <xf numFmtId="0" fontId="12" fillId="0" borderId="11" xfId="0" applyFont="1" applyFill="1" applyBorder="1"/>
    <xf numFmtId="0" fontId="13" fillId="0" borderId="12" xfId="0" applyFont="1" applyFill="1" applyBorder="1"/>
    <xf numFmtId="0" fontId="5" fillId="0" borderId="14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4" xfId="0" applyFont="1" applyBorder="1"/>
    <xf numFmtId="0" fontId="13" fillId="0" borderId="13" xfId="0" applyFont="1" applyBorder="1"/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4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5" fillId="2" borderId="13" xfId="0" applyFont="1" applyFill="1" applyBorder="1"/>
    <xf numFmtId="0" fontId="5" fillId="2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topLeftCell="A112" zoomScale="140" zoomScaleNormal="140" workbookViewId="0">
      <selection activeCell="C114" sqref="C114:C115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36" t="s">
        <v>151</v>
      </c>
      <c r="C7" s="136"/>
      <c r="D7" s="112"/>
      <c r="E7" s="112"/>
    </row>
    <row r="8" spans="1:5" x14ac:dyDescent="0.25">
      <c r="B8" s="137" t="s">
        <v>185</v>
      </c>
      <c r="C8" s="137"/>
      <c r="D8" s="113"/>
      <c r="E8" s="114"/>
    </row>
    <row r="9" spans="1:5" x14ac:dyDescent="0.25">
      <c r="B9" s="137" t="s">
        <v>174</v>
      </c>
      <c r="C9" s="137"/>
      <c r="D9" s="113"/>
      <c r="E9" s="114"/>
    </row>
    <row r="10" spans="1:5" x14ac:dyDescent="0.25">
      <c r="B10" s="138" t="s">
        <v>152</v>
      </c>
      <c r="C10" s="138"/>
      <c r="D10" s="114"/>
      <c r="E10" s="114"/>
    </row>
    <row r="11" spans="1:5" x14ac:dyDescent="0.25">
      <c r="B11" s="138" t="s">
        <v>169</v>
      </c>
      <c r="C11" s="138"/>
      <c r="D11" s="114"/>
      <c r="E11" s="114"/>
    </row>
    <row r="12" spans="1:5" x14ac:dyDescent="0.25">
      <c r="B12" s="125"/>
      <c r="C12" s="126" t="s">
        <v>184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31" t="s">
        <v>170</v>
      </c>
      <c r="B15" s="131"/>
      <c r="C15" s="4"/>
      <c r="D15" s="35"/>
      <c r="E15" s="35"/>
    </row>
    <row r="16" spans="1:5" s="3" customFormat="1" x14ac:dyDescent="0.25">
      <c r="A16" s="1"/>
      <c r="B16" s="1"/>
      <c r="C16" s="5"/>
      <c r="D16" s="35"/>
      <c r="E16" s="35"/>
    </row>
    <row r="17" spans="1:5" s="8" customFormat="1" ht="15.75" customHeight="1" x14ac:dyDescent="0.25">
      <c r="A17" s="6" t="s">
        <v>0</v>
      </c>
      <c r="B17" s="7"/>
      <c r="C17" s="132">
        <v>2019</v>
      </c>
      <c r="D17" s="134" t="s">
        <v>176</v>
      </c>
      <c r="E17" s="127" t="s">
        <v>177</v>
      </c>
    </row>
    <row r="18" spans="1:5" s="8" customFormat="1" x14ac:dyDescent="0.25">
      <c r="A18" s="9" t="s">
        <v>1</v>
      </c>
      <c r="B18" s="10" t="s">
        <v>2</v>
      </c>
      <c r="C18" s="133"/>
      <c r="D18" s="135"/>
      <c r="E18" s="128"/>
    </row>
    <row r="19" spans="1:5" s="8" customFormat="1" ht="16.5" thickBot="1" x14ac:dyDescent="0.3">
      <c r="A19" s="9" t="s">
        <v>3</v>
      </c>
      <c r="B19" s="11"/>
      <c r="C19" s="88" t="s">
        <v>153</v>
      </c>
      <c r="D19" s="115" t="s">
        <v>153</v>
      </c>
      <c r="E19" s="115" t="s">
        <v>153</v>
      </c>
    </row>
    <row r="20" spans="1:5" s="8" customFormat="1" ht="16.5" thickBot="1" x14ac:dyDescent="0.3">
      <c r="A20" s="79" t="s">
        <v>4</v>
      </c>
      <c r="B20" s="12" t="s">
        <v>5</v>
      </c>
      <c r="C20" s="89">
        <f>C21+C38+C82+C57+C76+C55</f>
        <v>31833420</v>
      </c>
      <c r="D20" s="116">
        <f>D21+D38+D82+D57+D76+D55</f>
        <v>1507632</v>
      </c>
      <c r="E20" s="119">
        <f>C20+D20</f>
        <v>33341052</v>
      </c>
    </row>
    <row r="21" spans="1:5" s="3" customFormat="1" x14ac:dyDescent="0.25">
      <c r="A21" s="13" t="s">
        <v>6</v>
      </c>
      <c r="B21" s="14" t="s">
        <v>7</v>
      </c>
      <c r="C21" s="90">
        <f>C22+C25+C36</f>
        <v>15485550</v>
      </c>
      <c r="D21" s="117">
        <f>D22+D25+D36</f>
        <v>1149283</v>
      </c>
      <c r="E21" s="119">
        <f t="shared" ref="E21:E86" si="0">C21+D21</f>
        <v>16634833</v>
      </c>
    </row>
    <row r="22" spans="1:5" s="15" customFormat="1" x14ac:dyDescent="0.25">
      <c r="A22" s="13" t="s">
        <v>8</v>
      </c>
      <c r="B22" s="14" t="s">
        <v>9</v>
      </c>
      <c r="C22" s="91">
        <f>C23+C24</f>
        <v>13140374</v>
      </c>
      <c r="D22" s="118">
        <f>D23+D24</f>
        <v>1000000</v>
      </c>
      <c r="E22" s="119">
        <f t="shared" si="0"/>
        <v>14140374</v>
      </c>
    </row>
    <row r="23" spans="1:5" s="18" customFormat="1" x14ac:dyDescent="0.25">
      <c r="A23" s="16" t="s">
        <v>10</v>
      </c>
      <c r="B23" s="17" t="s">
        <v>171</v>
      </c>
      <c r="C23" s="92">
        <v>59744</v>
      </c>
      <c r="D23" s="119"/>
      <c r="E23" s="119">
        <f t="shared" si="0"/>
        <v>59744</v>
      </c>
    </row>
    <row r="24" spans="1:5" s="21" customFormat="1" ht="15" x14ac:dyDescent="0.25">
      <c r="A24" s="19" t="s">
        <v>11</v>
      </c>
      <c r="B24" s="20" t="s">
        <v>172</v>
      </c>
      <c r="C24" s="93">
        <v>13080630</v>
      </c>
      <c r="D24" s="119">
        <v>1000000</v>
      </c>
      <c r="E24" s="119">
        <f t="shared" si="0"/>
        <v>14080630</v>
      </c>
    </row>
    <row r="25" spans="1:5" s="15" customFormat="1" x14ac:dyDescent="0.25">
      <c r="A25" s="22" t="s">
        <v>12</v>
      </c>
      <c r="B25" s="23" t="s">
        <v>13</v>
      </c>
      <c r="C25" s="91">
        <f>C26+C29+C32+C35</f>
        <v>2262176</v>
      </c>
      <c r="D25" s="118">
        <f>D26+D29+D32+D35</f>
        <v>149283</v>
      </c>
      <c r="E25" s="119">
        <f t="shared" si="0"/>
        <v>2411459</v>
      </c>
    </row>
    <row r="26" spans="1:5" s="18" customFormat="1" x14ac:dyDescent="0.25">
      <c r="A26" s="22" t="s">
        <v>14</v>
      </c>
      <c r="B26" s="23" t="s">
        <v>15</v>
      </c>
      <c r="C26" s="91">
        <f>C27+C28</f>
        <v>1787022</v>
      </c>
      <c r="D26" s="118">
        <f>D27+D28</f>
        <v>59533</v>
      </c>
      <c r="E26" s="119">
        <f t="shared" si="0"/>
        <v>1846555</v>
      </c>
    </row>
    <row r="27" spans="1:5" s="21" customFormat="1" ht="15" x14ac:dyDescent="0.25">
      <c r="A27" s="19" t="s">
        <v>16</v>
      </c>
      <c r="B27" s="20" t="s">
        <v>17</v>
      </c>
      <c r="C27" s="93">
        <v>1662421</v>
      </c>
      <c r="D27" s="119">
        <v>59533</v>
      </c>
      <c r="E27" s="119">
        <f t="shared" si="0"/>
        <v>1721954</v>
      </c>
    </row>
    <row r="28" spans="1:5" s="21" customFormat="1" x14ac:dyDescent="0.25">
      <c r="A28" s="16" t="s">
        <v>18</v>
      </c>
      <c r="B28" s="24" t="s">
        <v>19</v>
      </c>
      <c r="C28" s="92">
        <v>124601</v>
      </c>
      <c r="D28" s="119"/>
      <c r="E28" s="119">
        <f t="shared" si="0"/>
        <v>124601</v>
      </c>
    </row>
    <row r="29" spans="1:5" s="21" customFormat="1" x14ac:dyDescent="0.25">
      <c r="A29" s="22" t="s">
        <v>20</v>
      </c>
      <c r="B29" s="82" t="s">
        <v>21</v>
      </c>
      <c r="C29" s="91">
        <f>C30+C31</f>
        <v>322064</v>
      </c>
      <c r="D29" s="118">
        <f>D30+D31</f>
        <v>72000</v>
      </c>
      <c r="E29" s="119">
        <f t="shared" si="0"/>
        <v>394064</v>
      </c>
    </row>
    <row r="30" spans="1:5" s="21" customFormat="1" ht="15" x14ac:dyDescent="0.25">
      <c r="A30" s="25" t="s">
        <v>22</v>
      </c>
      <c r="B30" s="83" t="s">
        <v>23</v>
      </c>
      <c r="C30" s="93">
        <v>289634</v>
      </c>
      <c r="D30" s="119">
        <v>72000</v>
      </c>
      <c r="E30" s="119">
        <f t="shared" si="0"/>
        <v>361634</v>
      </c>
    </row>
    <row r="31" spans="1:5" s="21" customFormat="1" ht="15" x14ac:dyDescent="0.25">
      <c r="A31" s="26" t="s">
        <v>24</v>
      </c>
      <c r="B31" s="84" t="s">
        <v>159</v>
      </c>
      <c r="C31" s="94">
        <v>32430</v>
      </c>
      <c r="D31" s="119"/>
      <c r="E31" s="119">
        <f t="shared" si="0"/>
        <v>32430</v>
      </c>
    </row>
    <row r="32" spans="1:5" s="21" customFormat="1" x14ac:dyDescent="0.25">
      <c r="A32" s="22" t="s">
        <v>141</v>
      </c>
      <c r="B32" s="82" t="s">
        <v>140</v>
      </c>
      <c r="C32" s="91">
        <f>C33+C34</f>
        <v>113090</v>
      </c>
      <c r="D32" s="118">
        <f>D33+D34</f>
        <v>8100</v>
      </c>
      <c r="E32" s="119">
        <f t="shared" si="0"/>
        <v>121190</v>
      </c>
    </row>
    <row r="33" spans="1:5" s="21" customFormat="1" ht="15" x14ac:dyDescent="0.25">
      <c r="A33" s="25" t="s">
        <v>142</v>
      </c>
      <c r="B33" s="83" t="s">
        <v>144</v>
      </c>
      <c r="C33" s="93">
        <v>98090</v>
      </c>
      <c r="D33" s="119">
        <v>8100</v>
      </c>
      <c r="E33" s="119">
        <f t="shared" si="0"/>
        <v>106190</v>
      </c>
    </row>
    <row r="34" spans="1:5" s="21" customFormat="1" ht="18.75" customHeight="1" x14ac:dyDescent="0.25">
      <c r="A34" s="26" t="s">
        <v>143</v>
      </c>
      <c r="B34" s="27" t="s">
        <v>145</v>
      </c>
      <c r="C34" s="94">
        <v>15000</v>
      </c>
      <c r="D34" s="119"/>
      <c r="E34" s="119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94">
        <v>40000</v>
      </c>
      <c r="D35" s="119">
        <v>9650</v>
      </c>
      <c r="E35" s="119">
        <f t="shared" si="0"/>
        <v>49650</v>
      </c>
    </row>
    <row r="36" spans="1:5" s="21" customFormat="1" ht="14.25" x14ac:dyDescent="0.2">
      <c r="A36" s="28" t="s">
        <v>25</v>
      </c>
      <c r="B36" s="29" t="s">
        <v>26</v>
      </c>
      <c r="C36" s="95">
        <f>C37</f>
        <v>83000</v>
      </c>
      <c r="D36" s="120">
        <f>D37</f>
        <v>0</v>
      </c>
      <c r="E36" s="119">
        <f t="shared" si="0"/>
        <v>83000</v>
      </c>
    </row>
    <row r="37" spans="1:5" s="21" customFormat="1" ht="15" x14ac:dyDescent="0.25">
      <c r="A37" s="26" t="s">
        <v>27</v>
      </c>
      <c r="B37" s="27" t="s">
        <v>28</v>
      </c>
      <c r="C37" s="94">
        <v>83000</v>
      </c>
      <c r="D37" s="119"/>
      <c r="E37" s="119">
        <f t="shared" si="0"/>
        <v>83000</v>
      </c>
    </row>
    <row r="38" spans="1:5" s="21" customFormat="1" x14ac:dyDescent="0.25">
      <c r="A38" s="30" t="s">
        <v>29</v>
      </c>
      <c r="B38" s="31" t="s">
        <v>30</v>
      </c>
      <c r="C38" s="95">
        <f>C39+C41+C44+C45+C53+C52+C51+C47</f>
        <v>303881</v>
      </c>
      <c r="D38" s="120">
        <f>D39+D41+D44+D45+D53+D52+D51+D47</f>
        <v>89564</v>
      </c>
      <c r="E38" s="119">
        <f t="shared" si="0"/>
        <v>393445</v>
      </c>
    </row>
    <row r="39" spans="1:5" s="21" customFormat="1" ht="14.25" x14ac:dyDescent="0.2">
      <c r="A39" s="32" t="s">
        <v>161</v>
      </c>
      <c r="B39" s="33" t="s">
        <v>163</v>
      </c>
      <c r="C39" s="95">
        <f>C40</f>
        <v>8811</v>
      </c>
      <c r="D39" s="120">
        <f>D40</f>
        <v>0</v>
      </c>
      <c r="E39" s="119">
        <f t="shared" si="0"/>
        <v>8811</v>
      </c>
    </row>
    <row r="40" spans="1:5" s="21" customFormat="1" ht="15" x14ac:dyDescent="0.25">
      <c r="A40" s="25" t="s">
        <v>162</v>
      </c>
      <c r="B40" s="34" t="s">
        <v>163</v>
      </c>
      <c r="C40" s="94">
        <v>8811</v>
      </c>
      <c r="D40" s="119"/>
      <c r="E40" s="119">
        <f t="shared" si="0"/>
        <v>8811</v>
      </c>
    </row>
    <row r="41" spans="1:5" s="21" customFormat="1" ht="14.25" x14ac:dyDescent="0.2">
      <c r="A41" s="32" t="s">
        <v>31</v>
      </c>
      <c r="B41" s="33" t="s">
        <v>32</v>
      </c>
      <c r="C41" s="95">
        <f>C42+C43</f>
        <v>0</v>
      </c>
      <c r="D41" s="120">
        <f>D42+D43</f>
        <v>0</v>
      </c>
      <c r="E41" s="119">
        <f t="shared" si="0"/>
        <v>0</v>
      </c>
    </row>
    <row r="42" spans="1:5" s="21" customFormat="1" ht="18" customHeight="1" x14ac:dyDescent="0.25">
      <c r="A42" s="25" t="s">
        <v>33</v>
      </c>
      <c r="B42" s="34" t="s">
        <v>34</v>
      </c>
      <c r="C42" s="94"/>
      <c r="D42" s="119"/>
      <c r="E42" s="119">
        <f t="shared" si="0"/>
        <v>0</v>
      </c>
    </row>
    <row r="43" spans="1:5" s="21" customFormat="1" ht="15" x14ac:dyDescent="0.25">
      <c r="A43" s="25" t="s">
        <v>35</v>
      </c>
      <c r="B43" s="34" t="s">
        <v>36</v>
      </c>
      <c r="C43" s="94"/>
      <c r="D43" s="119"/>
      <c r="E43" s="119">
        <f t="shared" si="0"/>
        <v>0</v>
      </c>
    </row>
    <row r="44" spans="1:5" s="35" customFormat="1" ht="14.25" customHeight="1" x14ac:dyDescent="0.2">
      <c r="A44" s="32" t="s">
        <v>37</v>
      </c>
      <c r="B44" s="33" t="s">
        <v>38</v>
      </c>
      <c r="C44" s="95">
        <v>20000</v>
      </c>
      <c r="D44" s="119"/>
      <c r="E44" s="119">
        <f t="shared" si="0"/>
        <v>20000</v>
      </c>
    </row>
    <row r="45" spans="1:5" s="21" customFormat="1" ht="14.25" x14ac:dyDescent="0.2">
      <c r="A45" s="32" t="s">
        <v>39</v>
      </c>
      <c r="B45" s="33" t="s">
        <v>40</v>
      </c>
      <c r="C45" s="95">
        <f>C46</f>
        <v>24500</v>
      </c>
      <c r="D45" s="120">
        <f>D46</f>
        <v>2285</v>
      </c>
      <c r="E45" s="119">
        <f t="shared" si="0"/>
        <v>26785</v>
      </c>
    </row>
    <row r="46" spans="1:5" s="21" customFormat="1" ht="15" x14ac:dyDescent="0.25">
      <c r="A46" s="25" t="s">
        <v>41</v>
      </c>
      <c r="B46" s="34" t="s">
        <v>42</v>
      </c>
      <c r="C46" s="94">
        <v>24500</v>
      </c>
      <c r="D46" s="119">
        <v>2285</v>
      </c>
      <c r="E46" s="119">
        <f t="shared" si="0"/>
        <v>26785</v>
      </c>
    </row>
    <row r="47" spans="1:5" s="21" customFormat="1" ht="14.25" x14ac:dyDescent="0.2">
      <c r="A47" s="36" t="s">
        <v>128</v>
      </c>
      <c r="B47" s="33" t="s">
        <v>129</v>
      </c>
      <c r="C47" s="95">
        <f>C48+C49+C50</f>
        <v>26750</v>
      </c>
      <c r="D47" s="120">
        <f>D48+D49+D50</f>
        <v>579</v>
      </c>
      <c r="E47" s="119">
        <f t="shared" si="0"/>
        <v>27329</v>
      </c>
    </row>
    <row r="48" spans="1:5" s="35" customFormat="1" ht="27.75" customHeight="1" x14ac:dyDescent="0.25">
      <c r="A48" s="25" t="s">
        <v>125</v>
      </c>
      <c r="B48" s="34" t="s">
        <v>126</v>
      </c>
      <c r="C48" s="94">
        <v>26000</v>
      </c>
      <c r="D48" s="111"/>
      <c r="E48" s="119">
        <f t="shared" si="0"/>
        <v>26000</v>
      </c>
    </row>
    <row r="49" spans="1:13" s="21" customFormat="1" ht="15" x14ac:dyDescent="0.25">
      <c r="A49" s="25" t="s">
        <v>182</v>
      </c>
      <c r="B49" s="34" t="s">
        <v>183</v>
      </c>
      <c r="C49" s="94">
        <v>0</v>
      </c>
      <c r="D49" s="119">
        <v>579</v>
      </c>
      <c r="E49" s="119">
        <f t="shared" si="0"/>
        <v>579</v>
      </c>
    </row>
    <row r="50" spans="1:13" s="21" customFormat="1" ht="15" x14ac:dyDescent="0.25">
      <c r="A50" s="25" t="s">
        <v>127</v>
      </c>
      <c r="B50" s="34" t="s">
        <v>181</v>
      </c>
      <c r="C50" s="94">
        <v>750</v>
      </c>
      <c r="D50" s="119"/>
      <c r="E50" s="119">
        <f t="shared" si="0"/>
        <v>750</v>
      </c>
    </row>
    <row r="51" spans="1:13" s="21" customFormat="1" ht="12.75" customHeight="1" x14ac:dyDescent="0.2">
      <c r="A51" s="36" t="s">
        <v>43</v>
      </c>
      <c r="B51" s="33" t="s">
        <v>44</v>
      </c>
      <c r="C51" s="95">
        <v>15250</v>
      </c>
      <c r="D51" s="119">
        <v>6200</v>
      </c>
      <c r="E51" s="119">
        <f t="shared" si="0"/>
        <v>21450</v>
      </c>
    </row>
    <row r="52" spans="1:13" s="21" customFormat="1" ht="14.25" x14ac:dyDescent="0.2">
      <c r="A52" s="36" t="s">
        <v>45</v>
      </c>
      <c r="B52" s="33" t="s">
        <v>46</v>
      </c>
      <c r="C52" s="96">
        <v>105000</v>
      </c>
      <c r="D52" s="119">
        <v>38000</v>
      </c>
      <c r="E52" s="119">
        <f t="shared" si="0"/>
        <v>143000</v>
      </c>
    </row>
    <row r="53" spans="1:13" s="21" customFormat="1" ht="14.25" x14ac:dyDescent="0.2">
      <c r="A53" s="32" t="s">
        <v>47</v>
      </c>
      <c r="B53" s="33" t="s">
        <v>48</v>
      </c>
      <c r="C53" s="95">
        <f>C54</f>
        <v>103570</v>
      </c>
      <c r="D53" s="120">
        <f>D54</f>
        <v>42500</v>
      </c>
      <c r="E53" s="119">
        <f t="shared" si="0"/>
        <v>146070</v>
      </c>
    </row>
    <row r="54" spans="1:13" s="21" customFormat="1" ht="16.5" customHeight="1" x14ac:dyDescent="0.25">
      <c r="A54" s="25" t="s">
        <v>49</v>
      </c>
      <c r="B54" s="34" t="s">
        <v>50</v>
      </c>
      <c r="C54" s="97">
        <v>103570</v>
      </c>
      <c r="D54" s="119">
        <v>42500</v>
      </c>
      <c r="E54" s="119">
        <f t="shared" si="0"/>
        <v>146070</v>
      </c>
    </row>
    <row r="55" spans="1:13" s="21" customFormat="1" ht="18" customHeight="1" x14ac:dyDescent="0.2">
      <c r="A55" s="36" t="s">
        <v>146</v>
      </c>
      <c r="B55" s="33" t="s">
        <v>147</v>
      </c>
      <c r="C55" s="96">
        <f>C56</f>
        <v>79204</v>
      </c>
      <c r="D55" s="121">
        <f>D56</f>
        <v>12700</v>
      </c>
      <c r="E55" s="119">
        <f t="shared" si="0"/>
        <v>91904</v>
      </c>
    </row>
    <row r="56" spans="1:13" s="21" customFormat="1" ht="15" x14ac:dyDescent="0.25">
      <c r="A56" s="25" t="s">
        <v>148</v>
      </c>
      <c r="B56" s="34" t="s">
        <v>149</v>
      </c>
      <c r="C56" s="97">
        <v>79204</v>
      </c>
      <c r="D56" s="111">
        <v>12700</v>
      </c>
      <c r="E56" s="119">
        <f t="shared" si="0"/>
        <v>91904</v>
      </c>
    </row>
    <row r="57" spans="1:13" s="21" customFormat="1" ht="15.75" customHeight="1" x14ac:dyDescent="0.2">
      <c r="A57" s="32" t="s">
        <v>51</v>
      </c>
      <c r="B57" s="33" t="s">
        <v>52</v>
      </c>
      <c r="C57" s="95">
        <f>C58+C75+C74</f>
        <v>13864291</v>
      </c>
      <c r="D57" s="120">
        <f>D58+D75+D74</f>
        <v>175629</v>
      </c>
      <c r="E57" s="119">
        <f t="shared" si="0"/>
        <v>14039920</v>
      </c>
    </row>
    <row r="58" spans="1:13" s="21" customFormat="1" ht="14.25" x14ac:dyDescent="0.2">
      <c r="A58" s="36" t="s">
        <v>53</v>
      </c>
      <c r="B58" s="37" t="s">
        <v>54</v>
      </c>
      <c r="C58" s="98">
        <f>SUM(C59:C73)</f>
        <v>6014997</v>
      </c>
      <c r="D58" s="118">
        <f>SUM(D59:D73)</f>
        <v>-314449</v>
      </c>
      <c r="E58" s="119">
        <f t="shared" si="0"/>
        <v>5700548</v>
      </c>
    </row>
    <row r="59" spans="1:13" s="21" customFormat="1" ht="15" x14ac:dyDescent="0.25">
      <c r="A59" s="38"/>
      <c r="B59" s="109" t="s">
        <v>154</v>
      </c>
      <c r="C59" s="93">
        <v>13788</v>
      </c>
      <c r="D59" s="119"/>
      <c r="E59" s="119">
        <f t="shared" si="0"/>
        <v>13788</v>
      </c>
    </row>
    <row r="60" spans="1:13" s="21" customFormat="1" ht="15" x14ac:dyDescent="0.25">
      <c r="A60" s="38"/>
      <c r="B60" s="110" t="s">
        <v>164</v>
      </c>
      <c r="C60" s="93">
        <v>184000</v>
      </c>
      <c r="D60" s="119"/>
      <c r="E60" s="119">
        <f t="shared" si="0"/>
        <v>184000</v>
      </c>
    </row>
    <row r="61" spans="1:13" s="21" customFormat="1" ht="12.75" x14ac:dyDescent="0.2">
      <c r="A61" s="39"/>
      <c r="B61" s="85" t="s">
        <v>55</v>
      </c>
      <c r="C61" s="99">
        <v>846360</v>
      </c>
      <c r="D61" s="119">
        <v>2840</v>
      </c>
      <c r="E61" s="119">
        <f t="shared" si="0"/>
        <v>849200</v>
      </c>
    </row>
    <row r="62" spans="1:13" s="21" customFormat="1" ht="27" customHeight="1" x14ac:dyDescent="0.2">
      <c r="A62" s="40"/>
      <c r="B62" s="41" t="s">
        <v>56</v>
      </c>
      <c r="C62" s="100">
        <v>3159090</v>
      </c>
      <c r="D62" s="119"/>
      <c r="E62" s="119">
        <f t="shared" si="0"/>
        <v>3159090</v>
      </c>
      <c r="M62" s="21" t="s">
        <v>173</v>
      </c>
    </row>
    <row r="63" spans="1:13" s="21" customFormat="1" ht="25.5" x14ac:dyDescent="0.2">
      <c r="A63" s="40"/>
      <c r="B63" s="41" t="s">
        <v>57</v>
      </c>
      <c r="C63" s="100">
        <v>173801</v>
      </c>
      <c r="D63" s="119"/>
      <c r="E63" s="119">
        <f t="shared" si="0"/>
        <v>173801</v>
      </c>
    </row>
    <row r="64" spans="1:13" s="21" customFormat="1" ht="29.25" customHeight="1" x14ac:dyDescent="0.2">
      <c r="A64" s="40"/>
      <c r="B64" s="41" t="s">
        <v>58</v>
      </c>
      <c r="C64" s="100">
        <v>402432</v>
      </c>
      <c r="D64" s="119"/>
      <c r="E64" s="119">
        <f t="shared" si="0"/>
        <v>402432</v>
      </c>
    </row>
    <row r="65" spans="1:11" s="8" customFormat="1" ht="14.25" x14ac:dyDescent="0.2">
      <c r="A65" s="40"/>
      <c r="B65" s="41" t="s">
        <v>180</v>
      </c>
      <c r="C65" s="100">
        <v>53000</v>
      </c>
      <c r="D65" s="111"/>
      <c r="E65" s="119">
        <f t="shared" si="0"/>
        <v>53000</v>
      </c>
    </row>
    <row r="66" spans="1:11" s="8" customFormat="1" ht="14.25" x14ac:dyDescent="0.2">
      <c r="A66" s="40"/>
      <c r="B66" s="41" t="s">
        <v>59</v>
      </c>
      <c r="C66" s="100">
        <v>156752</v>
      </c>
      <c r="D66" s="111"/>
      <c r="E66" s="119">
        <f t="shared" si="0"/>
        <v>156752</v>
      </c>
    </row>
    <row r="67" spans="1:11" s="8" customFormat="1" ht="14.25" x14ac:dyDescent="0.2">
      <c r="A67" s="40"/>
      <c r="B67" s="41" t="s">
        <v>60</v>
      </c>
      <c r="C67" s="100">
        <v>246354</v>
      </c>
      <c r="D67" s="111"/>
      <c r="E67" s="119">
        <f t="shared" si="0"/>
        <v>246354</v>
      </c>
    </row>
    <row r="68" spans="1:11" s="8" customFormat="1" ht="14.25" x14ac:dyDescent="0.2">
      <c r="A68" s="40"/>
      <c r="B68" s="41" t="s">
        <v>160</v>
      </c>
      <c r="C68" s="100">
        <v>188914</v>
      </c>
      <c r="D68" s="111"/>
      <c r="E68" s="119">
        <f t="shared" si="0"/>
        <v>188914</v>
      </c>
    </row>
    <row r="69" spans="1:11" s="8" customFormat="1" ht="14.25" x14ac:dyDescent="0.2">
      <c r="A69" s="40"/>
      <c r="B69" s="41" t="s">
        <v>158</v>
      </c>
      <c r="C69" s="101">
        <v>47148</v>
      </c>
      <c r="D69" s="111"/>
      <c r="E69" s="119">
        <f t="shared" si="0"/>
        <v>47148</v>
      </c>
      <c r="H69" s="123"/>
      <c r="I69" s="123"/>
      <c r="J69" s="123"/>
    </row>
    <row r="70" spans="1:11" s="8" customFormat="1" ht="14.25" x14ac:dyDescent="0.2">
      <c r="A70" s="40"/>
      <c r="B70" s="41" t="s">
        <v>150</v>
      </c>
      <c r="C70" s="101">
        <v>177156</v>
      </c>
      <c r="D70" s="111">
        <v>17562</v>
      </c>
      <c r="E70" s="119">
        <f t="shared" si="0"/>
        <v>194718</v>
      </c>
      <c r="G70" s="124"/>
      <c r="H70" s="124"/>
      <c r="I70" s="123"/>
      <c r="J70" s="123"/>
      <c r="K70" s="123"/>
    </row>
    <row r="71" spans="1:11" s="8" customFormat="1" ht="14.25" x14ac:dyDescent="0.2">
      <c r="A71" s="40"/>
      <c r="B71" s="41" t="s">
        <v>179</v>
      </c>
      <c r="C71" s="101">
        <v>2802</v>
      </c>
      <c r="D71" s="111"/>
      <c r="E71" s="119">
        <f t="shared" si="0"/>
        <v>2802</v>
      </c>
      <c r="H71" s="123"/>
      <c r="I71" s="123"/>
      <c r="J71" s="123"/>
    </row>
    <row r="72" spans="1:11" s="8" customFormat="1" ht="14.25" x14ac:dyDescent="0.2">
      <c r="A72" s="40"/>
      <c r="B72" s="41" t="s">
        <v>178</v>
      </c>
      <c r="C72" s="101">
        <v>28549</v>
      </c>
      <c r="D72" s="111"/>
      <c r="E72" s="119">
        <f t="shared" si="0"/>
        <v>28549</v>
      </c>
      <c r="H72" s="123"/>
      <c r="I72" s="123"/>
      <c r="J72" s="123"/>
    </row>
    <row r="73" spans="1:11" s="8" customFormat="1" ht="14.25" x14ac:dyDescent="0.2">
      <c r="A73" s="40"/>
      <c r="B73" s="41" t="s">
        <v>175</v>
      </c>
      <c r="C73" s="101">
        <v>334851</v>
      </c>
      <c r="D73" s="111">
        <v>-334851</v>
      </c>
      <c r="E73" s="119">
        <f t="shared" si="0"/>
        <v>0</v>
      </c>
      <c r="H73" s="123"/>
      <c r="I73" s="123"/>
      <c r="J73" s="123"/>
    </row>
    <row r="74" spans="1:11" s="44" customFormat="1" ht="15" x14ac:dyDescent="0.25">
      <c r="A74" s="42" t="s">
        <v>61</v>
      </c>
      <c r="B74" s="43" t="s">
        <v>62</v>
      </c>
      <c r="C74" s="95">
        <v>6234109</v>
      </c>
      <c r="D74" s="119">
        <v>155227</v>
      </c>
      <c r="E74" s="119">
        <f t="shared" si="0"/>
        <v>6389336</v>
      </c>
      <c r="H74" s="124"/>
      <c r="I74" s="124"/>
      <c r="J74" s="124"/>
    </row>
    <row r="75" spans="1:11" s="21" customFormat="1" ht="14.25" x14ac:dyDescent="0.2">
      <c r="A75" s="45" t="s">
        <v>63</v>
      </c>
      <c r="B75" s="46" t="s">
        <v>64</v>
      </c>
      <c r="C75" s="98">
        <v>1615185</v>
      </c>
      <c r="D75" s="119">
        <v>334851</v>
      </c>
      <c r="E75" s="119">
        <f t="shared" si="0"/>
        <v>1950036</v>
      </c>
    </row>
    <row r="76" spans="1:11" s="8" customFormat="1" x14ac:dyDescent="0.25">
      <c r="A76" s="22" t="s">
        <v>65</v>
      </c>
      <c r="B76" s="48" t="s">
        <v>66</v>
      </c>
      <c r="C76" s="91">
        <f>C78</f>
        <v>1229543</v>
      </c>
      <c r="D76" s="118">
        <f>D78</f>
        <v>24193</v>
      </c>
      <c r="E76" s="119">
        <f t="shared" si="0"/>
        <v>1253736</v>
      </c>
    </row>
    <row r="77" spans="1:11" s="8" customFormat="1" x14ac:dyDescent="0.25">
      <c r="A77" s="22" t="s">
        <v>67</v>
      </c>
      <c r="B77" s="48" t="s">
        <v>68</v>
      </c>
      <c r="C77" s="91"/>
      <c r="D77" s="119"/>
      <c r="E77" s="119">
        <f t="shared" si="0"/>
        <v>0</v>
      </c>
    </row>
    <row r="78" spans="1:11" s="8" customFormat="1" ht="14.25" x14ac:dyDescent="0.2">
      <c r="A78" s="45" t="s">
        <v>69</v>
      </c>
      <c r="B78" s="46" t="s">
        <v>70</v>
      </c>
      <c r="C78" s="98">
        <f>SUM(C80,C79,C81)</f>
        <v>1229543</v>
      </c>
      <c r="D78" s="118">
        <f>SUM(D80,D79,D81)</f>
        <v>24193</v>
      </c>
      <c r="E78" s="119">
        <f t="shared" si="0"/>
        <v>1253736</v>
      </c>
    </row>
    <row r="79" spans="1:11" s="44" customFormat="1" ht="15" x14ac:dyDescent="0.25">
      <c r="A79" s="49" t="s">
        <v>71</v>
      </c>
      <c r="B79" s="50" t="s">
        <v>72</v>
      </c>
      <c r="C79" s="102">
        <v>611464</v>
      </c>
      <c r="D79" s="119">
        <v>2011</v>
      </c>
      <c r="E79" s="119">
        <f t="shared" si="0"/>
        <v>613475</v>
      </c>
    </row>
    <row r="80" spans="1:11" s="8" customFormat="1" ht="14.25" x14ac:dyDescent="0.2">
      <c r="A80" s="39" t="s">
        <v>71</v>
      </c>
      <c r="B80" s="51" t="s">
        <v>73</v>
      </c>
      <c r="C80" s="102">
        <v>30600</v>
      </c>
      <c r="D80" s="119">
        <v>12009</v>
      </c>
      <c r="E80" s="119">
        <f t="shared" si="0"/>
        <v>42609</v>
      </c>
    </row>
    <row r="81" spans="1:10" s="8" customFormat="1" ht="14.25" x14ac:dyDescent="0.2">
      <c r="A81" s="52" t="s">
        <v>74</v>
      </c>
      <c r="B81" s="53" t="s">
        <v>75</v>
      </c>
      <c r="C81" s="102">
        <v>587479</v>
      </c>
      <c r="D81" s="119">
        <v>10173</v>
      </c>
      <c r="E81" s="119">
        <f t="shared" si="0"/>
        <v>597652</v>
      </c>
      <c r="J81" s="54"/>
    </row>
    <row r="82" spans="1:10" s="8" customFormat="1" x14ac:dyDescent="0.25">
      <c r="A82" s="22" t="s">
        <v>76</v>
      </c>
      <c r="B82" s="48" t="s">
        <v>77</v>
      </c>
      <c r="C82" s="91">
        <f>SUM(C83,C87,C108)</f>
        <v>870951</v>
      </c>
      <c r="D82" s="118">
        <f>SUM(D83,D87,D108)</f>
        <v>56263</v>
      </c>
      <c r="E82" s="119">
        <f t="shared" si="0"/>
        <v>927214</v>
      </c>
      <c r="J82" s="54"/>
    </row>
    <row r="83" spans="1:10" s="8" customFormat="1" ht="14.25" x14ac:dyDescent="0.2">
      <c r="A83" s="38" t="s">
        <v>78</v>
      </c>
      <c r="B83" s="47" t="s">
        <v>79</v>
      </c>
      <c r="C83" s="98">
        <f>SUM(C84)</f>
        <v>0</v>
      </c>
      <c r="D83" s="118">
        <f>SUM(D84)</f>
        <v>0</v>
      </c>
      <c r="E83" s="119">
        <f t="shared" si="0"/>
        <v>0</v>
      </c>
    </row>
    <row r="84" spans="1:10" s="8" customFormat="1" ht="14.25" x14ac:dyDescent="0.2">
      <c r="A84" s="55" t="s">
        <v>80</v>
      </c>
      <c r="B84" s="56" t="s">
        <v>81</v>
      </c>
      <c r="C84" s="103">
        <f>SUM(C86)</f>
        <v>0</v>
      </c>
      <c r="D84" s="103">
        <f>SUM(D86)</f>
        <v>0</v>
      </c>
      <c r="E84" s="119">
        <f t="shared" si="0"/>
        <v>0</v>
      </c>
    </row>
    <row r="85" spans="1:10" s="8" customFormat="1" ht="14.25" x14ac:dyDescent="0.2">
      <c r="A85" s="55"/>
      <c r="B85" s="56" t="s">
        <v>82</v>
      </c>
      <c r="C85" s="103"/>
      <c r="D85" s="119"/>
      <c r="E85" s="119">
        <f t="shared" si="0"/>
        <v>0</v>
      </c>
    </row>
    <row r="86" spans="1:10" s="58" customFormat="1" ht="12.75" customHeight="1" x14ac:dyDescent="0.25">
      <c r="A86" s="39" t="s">
        <v>83</v>
      </c>
      <c r="B86" s="57" t="s">
        <v>165</v>
      </c>
      <c r="C86" s="104"/>
      <c r="D86" s="119"/>
      <c r="E86" s="119">
        <f t="shared" si="0"/>
        <v>0</v>
      </c>
    </row>
    <row r="87" spans="1:10" s="8" customFormat="1" ht="14.25" x14ac:dyDescent="0.2">
      <c r="A87" s="28" t="s">
        <v>84</v>
      </c>
      <c r="B87" s="47" t="s">
        <v>85</v>
      </c>
      <c r="C87" s="98">
        <f>SUM(C90,C94,C96,C102)</f>
        <v>561136</v>
      </c>
      <c r="D87" s="118">
        <f>SUM(D90,D94,D96,D102)</f>
        <v>11157</v>
      </c>
      <c r="E87" s="119">
        <f t="shared" ref="E87:E115" si="1">C87+D87</f>
        <v>572293</v>
      </c>
    </row>
    <row r="88" spans="1:10" s="44" customFormat="1" ht="12.75" customHeight="1" x14ac:dyDescent="0.25">
      <c r="A88" s="59"/>
      <c r="B88" s="60" t="s">
        <v>86</v>
      </c>
      <c r="C88" s="105"/>
      <c r="D88" s="119"/>
      <c r="E88" s="119">
        <f t="shared" si="1"/>
        <v>0</v>
      </c>
    </row>
    <row r="89" spans="1:10" s="8" customFormat="1" ht="12.75" customHeight="1" x14ac:dyDescent="0.2">
      <c r="A89" s="59" t="s">
        <v>130</v>
      </c>
      <c r="B89" s="60" t="s">
        <v>131</v>
      </c>
      <c r="C89" s="105"/>
      <c r="D89" s="119"/>
      <c r="E89" s="119">
        <f t="shared" si="1"/>
        <v>0</v>
      </c>
    </row>
    <row r="90" spans="1:10" s="44" customFormat="1" ht="12.75" customHeight="1" x14ac:dyDescent="0.25">
      <c r="A90" s="55" t="s">
        <v>87</v>
      </c>
      <c r="B90" s="56" t="s">
        <v>88</v>
      </c>
      <c r="C90" s="103">
        <f>C91+C92+C93</f>
        <v>235310</v>
      </c>
      <c r="D90" s="103">
        <f>D91+D92+D93</f>
        <v>2000</v>
      </c>
      <c r="E90" s="119">
        <f t="shared" si="1"/>
        <v>237310</v>
      </c>
    </row>
    <row r="91" spans="1:10" s="44" customFormat="1" ht="15" x14ac:dyDescent="0.25">
      <c r="A91" s="39" t="s">
        <v>89</v>
      </c>
      <c r="B91" s="61" t="s">
        <v>90</v>
      </c>
      <c r="C91" s="106">
        <v>36290</v>
      </c>
      <c r="D91" s="119">
        <v>1000</v>
      </c>
      <c r="E91" s="119">
        <f t="shared" si="1"/>
        <v>37290</v>
      </c>
    </row>
    <row r="92" spans="1:10" s="44" customFormat="1" ht="15" x14ac:dyDescent="0.25">
      <c r="A92" s="39" t="s">
        <v>91</v>
      </c>
      <c r="B92" s="61" t="s">
        <v>92</v>
      </c>
      <c r="C92" s="106">
        <v>177300</v>
      </c>
      <c r="D92" s="119"/>
      <c r="E92" s="119">
        <f t="shared" si="1"/>
        <v>177300</v>
      </c>
    </row>
    <row r="93" spans="1:10" s="44" customFormat="1" ht="15" x14ac:dyDescent="0.25">
      <c r="A93" s="39" t="s">
        <v>93</v>
      </c>
      <c r="B93" s="57" t="s">
        <v>94</v>
      </c>
      <c r="C93" s="104">
        <v>21720</v>
      </c>
      <c r="D93" s="111">
        <v>1000</v>
      </c>
      <c r="E93" s="119">
        <f t="shared" si="1"/>
        <v>22720</v>
      </c>
    </row>
    <row r="94" spans="1:10" s="8" customFormat="1" ht="12.75" customHeight="1" x14ac:dyDescent="0.2">
      <c r="A94" s="55" t="s">
        <v>95</v>
      </c>
      <c r="B94" s="62" t="s">
        <v>96</v>
      </c>
      <c r="C94" s="103">
        <f>SUM(C95)</f>
        <v>445</v>
      </c>
      <c r="D94" s="103">
        <f>SUM(D95)</f>
        <v>0</v>
      </c>
      <c r="E94" s="119">
        <f t="shared" si="1"/>
        <v>445</v>
      </c>
    </row>
    <row r="95" spans="1:10" s="44" customFormat="1" ht="12.75" customHeight="1" x14ac:dyDescent="0.25">
      <c r="A95" s="39" t="s">
        <v>97</v>
      </c>
      <c r="B95" s="51" t="s">
        <v>98</v>
      </c>
      <c r="C95" s="106">
        <v>445</v>
      </c>
      <c r="D95" s="119"/>
      <c r="E95" s="119">
        <f t="shared" si="1"/>
        <v>445</v>
      </c>
    </row>
    <row r="96" spans="1:10" s="44" customFormat="1" ht="12.75" customHeight="1" x14ac:dyDescent="0.25">
      <c r="A96" s="55" t="s">
        <v>99</v>
      </c>
      <c r="B96" s="62" t="s">
        <v>100</v>
      </c>
      <c r="C96" s="103">
        <f>SUM(C97:C101)</f>
        <v>206740</v>
      </c>
      <c r="D96" s="103">
        <f>SUM(D97:D101)</f>
        <v>6000</v>
      </c>
      <c r="E96" s="119">
        <f t="shared" si="1"/>
        <v>212740</v>
      </c>
    </row>
    <row r="97" spans="1:5" s="44" customFormat="1" ht="12.75" customHeight="1" x14ac:dyDescent="0.25">
      <c r="A97" s="39" t="s">
        <v>101</v>
      </c>
      <c r="B97" s="51" t="s">
        <v>102</v>
      </c>
      <c r="C97" s="106">
        <v>66140</v>
      </c>
      <c r="D97" s="119"/>
      <c r="E97" s="119">
        <f t="shared" si="1"/>
        <v>66140</v>
      </c>
    </row>
    <row r="98" spans="1:5" s="44" customFormat="1" ht="12.75" customHeight="1" x14ac:dyDescent="0.25">
      <c r="A98" s="39" t="s">
        <v>155</v>
      </c>
      <c r="B98" s="51" t="s">
        <v>157</v>
      </c>
      <c r="C98" s="106">
        <v>5500</v>
      </c>
      <c r="D98" s="119"/>
      <c r="E98" s="119">
        <f t="shared" si="1"/>
        <v>5500</v>
      </c>
    </row>
    <row r="99" spans="1:5" s="44" customFormat="1" ht="12.75" customHeight="1" x14ac:dyDescent="0.25">
      <c r="A99" s="39" t="s">
        <v>103</v>
      </c>
      <c r="B99" s="51" t="s">
        <v>104</v>
      </c>
      <c r="C99" s="106">
        <v>3000</v>
      </c>
      <c r="D99" s="119"/>
      <c r="E99" s="119">
        <f t="shared" si="1"/>
        <v>3000</v>
      </c>
    </row>
    <row r="100" spans="1:5" s="44" customFormat="1" ht="12.75" customHeight="1" x14ac:dyDescent="0.25">
      <c r="A100" s="39" t="s">
        <v>105</v>
      </c>
      <c r="B100" s="51" t="s">
        <v>106</v>
      </c>
      <c r="C100" s="106">
        <v>130000</v>
      </c>
      <c r="D100" s="119">
        <v>6000</v>
      </c>
      <c r="E100" s="119">
        <f t="shared" si="1"/>
        <v>136000</v>
      </c>
    </row>
    <row r="101" spans="1:5" s="44" customFormat="1" ht="15" x14ac:dyDescent="0.25">
      <c r="A101" s="39" t="s">
        <v>132</v>
      </c>
      <c r="B101" s="51" t="s">
        <v>133</v>
      </c>
      <c r="C101" s="106">
        <v>2100</v>
      </c>
      <c r="D101" s="119"/>
      <c r="E101" s="119">
        <f t="shared" si="1"/>
        <v>2100</v>
      </c>
    </row>
    <row r="102" spans="1:5" s="44" customFormat="1" ht="15" x14ac:dyDescent="0.25">
      <c r="A102" s="55" t="s">
        <v>107</v>
      </c>
      <c r="B102" s="62" t="s">
        <v>108</v>
      </c>
      <c r="C102" s="103">
        <f>SUM(C103:C107)</f>
        <v>118641</v>
      </c>
      <c r="D102" s="103">
        <f>SUM(D103:D107)</f>
        <v>3157</v>
      </c>
      <c r="E102" s="119">
        <f t="shared" si="1"/>
        <v>121798</v>
      </c>
    </row>
    <row r="103" spans="1:5" s="8" customFormat="1" ht="27.75" customHeight="1" x14ac:dyDescent="0.2">
      <c r="A103" s="39" t="s">
        <v>109</v>
      </c>
      <c r="B103" s="51" t="s">
        <v>110</v>
      </c>
      <c r="C103" s="106">
        <v>9419</v>
      </c>
      <c r="D103" s="119"/>
      <c r="E103" s="119">
        <f t="shared" si="1"/>
        <v>9419</v>
      </c>
    </row>
    <row r="104" spans="1:5" s="8" customFormat="1" ht="27.75" customHeight="1" x14ac:dyDescent="0.2">
      <c r="A104" s="39" t="s">
        <v>111</v>
      </c>
      <c r="B104" s="51" t="s">
        <v>112</v>
      </c>
      <c r="C104" s="106">
        <v>6987</v>
      </c>
      <c r="D104" s="119"/>
      <c r="E104" s="119">
        <f t="shared" si="1"/>
        <v>6987</v>
      </c>
    </row>
    <row r="105" spans="1:5" s="44" customFormat="1" ht="15" x14ac:dyDescent="0.25">
      <c r="A105" s="39" t="s">
        <v>113</v>
      </c>
      <c r="B105" s="51" t="s">
        <v>114</v>
      </c>
      <c r="C105" s="106">
        <v>37600</v>
      </c>
      <c r="D105" s="119"/>
      <c r="E105" s="119">
        <f t="shared" si="1"/>
        <v>37600</v>
      </c>
    </row>
    <row r="106" spans="1:5" s="3" customFormat="1" x14ac:dyDescent="0.25">
      <c r="A106" s="39" t="s">
        <v>134</v>
      </c>
      <c r="B106" s="51" t="s">
        <v>135</v>
      </c>
      <c r="C106" s="106"/>
      <c r="D106" s="119"/>
      <c r="E106" s="119">
        <f t="shared" si="1"/>
        <v>0</v>
      </c>
    </row>
    <row r="107" spans="1:5" x14ac:dyDescent="0.25">
      <c r="A107" s="39" t="s">
        <v>115</v>
      </c>
      <c r="B107" s="51" t="s">
        <v>116</v>
      </c>
      <c r="C107" s="106">
        <v>64635</v>
      </c>
      <c r="D107" s="111">
        <v>3157</v>
      </c>
      <c r="E107" s="119">
        <f t="shared" si="1"/>
        <v>67792</v>
      </c>
    </row>
    <row r="108" spans="1:5" s="21" customFormat="1" ht="14.25" x14ac:dyDescent="0.2">
      <c r="A108" s="63" t="s">
        <v>136</v>
      </c>
      <c r="B108" s="62" t="s">
        <v>137</v>
      </c>
      <c r="C108" s="98">
        <f>C109+C110+C112+C111</f>
        <v>309815</v>
      </c>
      <c r="D108" s="102">
        <f>D109+D110+D112+D111</f>
        <v>45106</v>
      </c>
      <c r="E108" s="119">
        <f t="shared" si="1"/>
        <v>354921</v>
      </c>
    </row>
    <row r="109" spans="1:5" s="21" customFormat="1" ht="12.75" x14ac:dyDescent="0.2">
      <c r="A109" s="63" t="s">
        <v>117</v>
      </c>
      <c r="B109" s="62" t="s">
        <v>118</v>
      </c>
      <c r="C109" s="103">
        <v>35000</v>
      </c>
      <c r="D109" s="119"/>
      <c r="E109" s="119">
        <f t="shared" si="1"/>
        <v>35000</v>
      </c>
    </row>
    <row r="110" spans="1:5" s="21" customFormat="1" ht="12.75" x14ac:dyDescent="0.2">
      <c r="A110" s="63" t="s">
        <v>123</v>
      </c>
      <c r="B110" s="62" t="s">
        <v>124</v>
      </c>
      <c r="C110" s="103">
        <v>5277</v>
      </c>
      <c r="D110" s="119"/>
      <c r="E110" s="119">
        <f t="shared" si="1"/>
        <v>5277</v>
      </c>
    </row>
    <row r="111" spans="1:5" s="21" customFormat="1" ht="12.75" x14ac:dyDescent="0.2">
      <c r="A111" s="63" t="s">
        <v>138</v>
      </c>
      <c r="B111" s="62" t="s">
        <v>139</v>
      </c>
      <c r="C111" s="103"/>
      <c r="D111" s="119"/>
      <c r="E111" s="119">
        <f t="shared" si="1"/>
        <v>0</v>
      </c>
    </row>
    <row r="112" spans="1:5" s="21" customFormat="1" ht="15" thickBot="1" x14ac:dyDescent="0.25">
      <c r="A112" s="38" t="s">
        <v>119</v>
      </c>
      <c r="B112" s="62" t="s">
        <v>120</v>
      </c>
      <c r="C112" s="107">
        <v>269538</v>
      </c>
      <c r="D112" s="111">
        <v>45106</v>
      </c>
      <c r="E112" s="119">
        <f t="shared" si="1"/>
        <v>314644</v>
      </c>
    </row>
    <row r="113" spans="1:5" s="21" customFormat="1" ht="16.5" thickBot="1" x14ac:dyDescent="0.3">
      <c r="A113" s="80"/>
      <c r="B113" s="12" t="s">
        <v>166</v>
      </c>
      <c r="C113" s="108">
        <f>C114+C115</f>
        <v>17198509</v>
      </c>
      <c r="D113" s="122">
        <f>D114+D115</f>
        <v>0</v>
      </c>
      <c r="E113" s="119">
        <f t="shared" si="1"/>
        <v>17198509</v>
      </c>
    </row>
    <row r="114" spans="1:5" s="21" customFormat="1" x14ac:dyDescent="0.25">
      <c r="A114" s="129"/>
      <c r="B114" s="86" t="s">
        <v>121</v>
      </c>
      <c r="C114" s="139">
        <v>8240617</v>
      </c>
      <c r="D114" s="119"/>
      <c r="E114" s="119">
        <f t="shared" si="1"/>
        <v>8240617</v>
      </c>
    </row>
    <row r="115" spans="1:5" s="21" customFormat="1" x14ac:dyDescent="0.25">
      <c r="A115" s="130"/>
      <c r="B115" s="87" t="s">
        <v>122</v>
      </c>
      <c r="C115" s="140">
        <v>8957892</v>
      </c>
      <c r="D115" s="119"/>
      <c r="E115" s="119">
        <f t="shared" si="1"/>
        <v>8957892</v>
      </c>
    </row>
    <row r="116" spans="1:5" s="21" customFormat="1" ht="12.75" x14ac:dyDescent="0.2">
      <c r="A116" s="64"/>
      <c r="B116" s="65"/>
      <c r="D116" s="61"/>
    </row>
    <row r="117" spans="1:5" s="21" customFormat="1" ht="12.75" x14ac:dyDescent="0.2">
      <c r="A117" s="64"/>
      <c r="B117" s="65"/>
      <c r="D117" s="61"/>
    </row>
    <row r="118" spans="1:5" s="21" customFormat="1" ht="12.75" x14ac:dyDescent="0.2">
      <c r="A118" s="64"/>
      <c r="B118" s="65" t="s">
        <v>168</v>
      </c>
      <c r="C118" s="81" t="s">
        <v>167</v>
      </c>
    </row>
    <row r="119" spans="1:5" x14ac:dyDescent="0.25">
      <c r="A119" s="66"/>
      <c r="B119" s="67"/>
    </row>
    <row r="120" spans="1:5" s="21" customFormat="1" ht="12.75" x14ac:dyDescent="0.2">
      <c r="A120" s="68"/>
      <c r="B120" s="65"/>
    </row>
    <row r="121" spans="1:5" s="21" customFormat="1" ht="12.75" x14ac:dyDescent="0.2">
      <c r="A121" s="64"/>
      <c r="B121" s="65"/>
    </row>
    <row r="122" spans="1:5" x14ac:dyDescent="0.25">
      <c r="A122" s="69"/>
      <c r="B122" s="67"/>
    </row>
    <row r="123" spans="1:5" s="21" customFormat="1" ht="12.75" x14ac:dyDescent="0.2">
      <c r="A123" s="64"/>
      <c r="B123" s="65"/>
    </row>
    <row r="124" spans="1:5" s="21" customFormat="1" ht="12.75" x14ac:dyDescent="0.2">
      <c r="A124" s="64"/>
      <c r="B124" s="65"/>
    </row>
    <row r="125" spans="1:5" s="21" customFormat="1" ht="12.75" x14ac:dyDescent="0.2">
      <c r="A125" s="64"/>
      <c r="B125" s="65"/>
    </row>
    <row r="126" spans="1:5" s="21" customFormat="1" ht="12.75" x14ac:dyDescent="0.2">
      <c r="A126" s="64"/>
      <c r="B126" s="65"/>
    </row>
    <row r="127" spans="1:5" s="21" customFormat="1" ht="12.75" x14ac:dyDescent="0.2">
      <c r="A127" s="64"/>
      <c r="B127" s="65"/>
    </row>
    <row r="128" spans="1:5" s="21" customFormat="1" ht="12.75" x14ac:dyDescent="0.2">
      <c r="A128" s="64"/>
      <c r="B128" s="65"/>
    </row>
    <row r="129" spans="1:5" s="21" customFormat="1" ht="12.75" x14ac:dyDescent="0.2">
      <c r="A129" s="64"/>
      <c r="B129" s="65"/>
    </row>
    <row r="130" spans="1:5" s="21" customFormat="1" ht="12.75" x14ac:dyDescent="0.2">
      <c r="A130" s="64"/>
      <c r="B130" s="65"/>
    </row>
    <row r="131" spans="1:5" s="21" customFormat="1" ht="12.75" x14ac:dyDescent="0.2">
      <c r="A131" s="64"/>
      <c r="B131" s="65"/>
    </row>
    <row r="132" spans="1:5" s="21" customFormat="1" ht="12.75" x14ac:dyDescent="0.2">
      <c r="A132" s="64"/>
      <c r="B132" s="65"/>
    </row>
    <row r="133" spans="1:5" s="21" customFormat="1" ht="12.75" x14ac:dyDescent="0.2">
      <c r="A133" s="64"/>
      <c r="B133" s="65"/>
    </row>
    <row r="134" spans="1:5" s="21" customFormat="1" ht="12.75" x14ac:dyDescent="0.2">
      <c r="A134" s="64"/>
      <c r="B134" s="65"/>
    </row>
    <row r="135" spans="1:5" s="21" customFormat="1" ht="12.75" x14ac:dyDescent="0.2">
      <c r="A135" s="64"/>
      <c r="B135" s="65"/>
    </row>
    <row r="136" spans="1:5" s="21" customFormat="1" ht="12.75" x14ac:dyDescent="0.2">
      <c r="A136" s="64"/>
      <c r="B136" s="65"/>
    </row>
    <row r="137" spans="1:5" s="21" customFormat="1" ht="12.75" x14ac:dyDescent="0.2">
      <c r="A137" s="64"/>
      <c r="B137" s="65"/>
    </row>
    <row r="138" spans="1:5" s="21" customFormat="1" ht="12.75" x14ac:dyDescent="0.2">
      <c r="A138" s="64"/>
      <c r="B138" s="65"/>
    </row>
    <row r="139" spans="1:5" s="21" customFormat="1" ht="12.75" x14ac:dyDescent="0.2">
      <c r="A139" s="70"/>
      <c r="B139" s="71"/>
    </row>
    <row r="140" spans="1:5" s="21" customFormat="1" ht="12.75" x14ac:dyDescent="0.2">
      <c r="A140" s="70"/>
      <c r="B140" s="71"/>
    </row>
    <row r="141" spans="1:5" s="3" customFormat="1" x14ac:dyDescent="0.25">
      <c r="A141" s="69"/>
      <c r="B141" s="67"/>
      <c r="D141" s="35"/>
      <c r="E141" s="35"/>
    </row>
    <row r="142" spans="1:5" s="21" customFormat="1" ht="12.75" x14ac:dyDescent="0.2">
      <c r="A142" s="64"/>
      <c r="B142" s="65"/>
    </row>
    <row r="143" spans="1:5" s="21" customFormat="1" ht="12.75" x14ac:dyDescent="0.2">
      <c r="A143" s="64"/>
      <c r="B143" s="65"/>
    </row>
    <row r="144" spans="1:5" s="21" customFormat="1" ht="12.75" x14ac:dyDescent="0.2">
      <c r="A144" s="64"/>
      <c r="B144" s="65"/>
    </row>
    <row r="145" spans="1:5" s="21" customFormat="1" ht="12.75" x14ac:dyDescent="0.2">
      <c r="A145" s="64"/>
      <c r="B145" s="65"/>
    </row>
    <row r="146" spans="1:5" s="21" customFormat="1" ht="12.75" x14ac:dyDescent="0.2">
      <c r="A146" s="64"/>
      <c r="B146" s="65"/>
    </row>
    <row r="147" spans="1:5" s="21" customFormat="1" ht="12.75" x14ac:dyDescent="0.2">
      <c r="A147" s="64"/>
      <c r="B147" s="65"/>
    </row>
    <row r="148" spans="1:5" s="21" customFormat="1" ht="12.75" x14ac:dyDescent="0.2">
      <c r="A148" s="64"/>
      <c r="B148" s="61"/>
    </row>
    <row r="149" spans="1:5" s="21" customFormat="1" ht="12.75" x14ac:dyDescent="0.2">
      <c r="A149" s="64"/>
      <c r="B149" s="61"/>
    </row>
    <row r="150" spans="1:5" s="21" customFormat="1" ht="12.75" x14ac:dyDescent="0.2">
      <c r="A150" s="64"/>
      <c r="B150" s="61"/>
    </row>
    <row r="151" spans="1:5" s="21" customFormat="1" ht="12.75" x14ac:dyDescent="0.2">
      <c r="A151" s="64"/>
      <c r="B151" s="61"/>
    </row>
    <row r="152" spans="1:5" s="21" customFormat="1" ht="12.75" x14ac:dyDescent="0.2">
      <c r="A152" s="64"/>
      <c r="B152" s="65"/>
    </row>
    <row r="153" spans="1:5" s="21" customFormat="1" ht="12.75" x14ac:dyDescent="0.2">
      <c r="A153" s="64"/>
      <c r="B153" s="65"/>
    </row>
    <row r="154" spans="1:5" s="21" customFormat="1" ht="12.75" x14ac:dyDescent="0.2">
      <c r="A154" s="64"/>
      <c r="B154" s="65"/>
    </row>
    <row r="155" spans="1:5" s="21" customFormat="1" ht="12.75" x14ac:dyDescent="0.2">
      <c r="A155" s="64"/>
      <c r="B155" s="65"/>
    </row>
    <row r="156" spans="1:5" s="21" customFormat="1" ht="12.75" x14ac:dyDescent="0.2">
      <c r="A156" s="64"/>
      <c r="B156" s="65"/>
    </row>
    <row r="157" spans="1:5" s="21" customFormat="1" ht="12.75" x14ac:dyDescent="0.2">
      <c r="A157" s="64"/>
      <c r="B157" s="65"/>
    </row>
    <row r="158" spans="1:5" s="21" customFormat="1" ht="12.75" x14ac:dyDescent="0.2">
      <c r="A158" s="64"/>
      <c r="B158" s="73"/>
    </row>
    <row r="159" spans="1:5" s="21" customFormat="1" ht="12.75" x14ac:dyDescent="0.2">
      <c r="A159" s="64"/>
      <c r="B159" s="73"/>
    </row>
    <row r="160" spans="1:5" s="3" customFormat="1" x14ac:dyDescent="0.25">
      <c r="A160" s="66"/>
      <c r="B160" s="67"/>
      <c r="D160" s="35"/>
      <c r="E160" s="35"/>
    </row>
    <row r="161" spans="1:5" s="21" customFormat="1" ht="12.75" x14ac:dyDescent="0.2">
      <c r="A161" s="64"/>
      <c r="B161" s="65"/>
    </row>
    <row r="162" spans="1:5" s="21" customFormat="1" ht="12.75" x14ac:dyDescent="0.2">
      <c r="A162" s="64"/>
      <c r="B162" s="65"/>
    </row>
    <row r="163" spans="1:5" s="21" customFormat="1" ht="12.75" x14ac:dyDescent="0.2">
      <c r="A163" s="64"/>
      <c r="B163" s="65"/>
    </row>
    <row r="164" spans="1:5" s="21" customFormat="1" ht="12.75" x14ac:dyDescent="0.2">
      <c r="A164" s="64"/>
      <c r="B164" s="65"/>
    </row>
    <row r="165" spans="1:5" s="21" customFormat="1" ht="12.75" x14ac:dyDescent="0.2">
      <c r="A165" s="64"/>
      <c r="B165" s="65"/>
    </row>
    <row r="166" spans="1:5" s="21" customFormat="1" ht="12.75" x14ac:dyDescent="0.2">
      <c r="A166" s="64"/>
      <c r="B166" s="65"/>
    </row>
    <row r="167" spans="1:5" s="21" customFormat="1" ht="12.75" x14ac:dyDescent="0.2">
      <c r="A167" s="64"/>
      <c r="B167" s="65"/>
    </row>
    <row r="168" spans="1:5" s="21" customFormat="1" ht="12.75" x14ac:dyDescent="0.2">
      <c r="A168" s="64"/>
      <c r="B168" s="65"/>
    </row>
    <row r="169" spans="1:5" s="21" customFormat="1" ht="12.75" x14ac:dyDescent="0.2">
      <c r="A169" s="64"/>
      <c r="B169" s="65"/>
    </row>
    <row r="170" spans="1:5" s="21" customFormat="1" ht="12.75" x14ac:dyDescent="0.2">
      <c r="A170" s="64"/>
      <c r="B170" s="65"/>
    </row>
    <row r="171" spans="1:5" s="21" customFormat="1" ht="12.75" x14ac:dyDescent="0.2">
      <c r="A171" s="64"/>
      <c r="B171" s="65"/>
    </row>
    <row r="172" spans="1:5" s="21" customFormat="1" ht="12.75" x14ac:dyDescent="0.2">
      <c r="A172" s="64"/>
      <c r="B172" s="65"/>
    </row>
    <row r="173" spans="1:5" s="3" customFormat="1" x14ac:dyDescent="0.25">
      <c r="A173" s="74"/>
      <c r="B173" s="75"/>
      <c r="D173" s="35"/>
      <c r="E173" s="35"/>
    </row>
    <row r="174" spans="1:5" s="3" customFormat="1" x14ac:dyDescent="0.25">
      <c r="A174" s="74"/>
      <c r="B174" s="75"/>
      <c r="D174" s="35"/>
      <c r="E174" s="35"/>
    </row>
    <row r="175" spans="1:5" s="3" customFormat="1" x14ac:dyDescent="0.25">
      <c r="A175" s="76"/>
      <c r="B175" s="75"/>
      <c r="D175" s="35"/>
      <c r="E175" s="35"/>
    </row>
    <row r="176" spans="1:5" s="21" customFormat="1" ht="12.75" x14ac:dyDescent="0.2">
      <c r="A176" s="77"/>
      <c r="B176" s="72"/>
    </row>
    <row r="177" spans="1:5" s="21" customFormat="1" ht="12.75" x14ac:dyDescent="0.2">
      <c r="A177" s="77"/>
      <c r="B177" s="72"/>
    </row>
    <row r="178" spans="1:5" s="3" customFormat="1" x14ac:dyDescent="0.25">
      <c r="A178" s="76"/>
      <c r="B178" s="75"/>
      <c r="D178" s="35"/>
      <c r="E178" s="35"/>
    </row>
    <row r="179" spans="1:5" ht="18.75" x14ac:dyDescent="0.3">
      <c r="A179" s="78"/>
      <c r="B179" s="78"/>
    </row>
    <row r="180" spans="1:5" ht="18.75" x14ac:dyDescent="0.3">
      <c r="A180" s="78"/>
      <c r="B180" s="78"/>
    </row>
    <row r="181" spans="1:5" x14ac:dyDescent="0.25">
      <c r="A181" s="11"/>
      <c r="B181" s="11"/>
    </row>
    <row r="182" spans="1:5" x14ac:dyDescent="0.25">
      <c r="A182" s="11"/>
      <c r="B182" s="11"/>
    </row>
    <row r="183" spans="1:5" x14ac:dyDescent="0.25">
      <c r="A183" s="11"/>
      <c r="B183" s="11"/>
    </row>
  </sheetData>
  <mergeCells count="10">
    <mergeCell ref="B7:C7"/>
    <mergeCell ref="B8:C8"/>
    <mergeCell ref="B9:C9"/>
    <mergeCell ref="B10:C10"/>
    <mergeCell ref="B11:C11"/>
    <mergeCell ref="E17:E18"/>
    <mergeCell ref="A114:A115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2019-12-18T09:50:17Z</cp:lastPrinted>
  <dcterms:created xsi:type="dcterms:W3CDTF">2011-09-30T05:27:19Z</dcterms:created>
  <dcterms:modified xsi:type="dcterms:W3CDTF">2020-01-06T11:23:25Z</dcterms:modified>
</cp:coreProperties>
</file>