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6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1.01.2019\"/>
    </mc:Choice>
  </mc:AlternateContent>
  <workbookProtection lockRevision="1"/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calcPr calcId="152511"/>
  <customWorkbookViews>
    <customWorkbookView name="Dace Riterfelte - Personal View" guid="{0E6C7557-2708-411F-A991-79390833FF96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J53" i="1"/>
  <c r="K53" i="1"/>
  <c r="L53" i="1"/>
  <c r="M53" i="1"/>
  <c r="D57" i="1"/>
  <c r="C57" i="1" s="1"/>
  <c r="E50" i="1"/>
  <c r="F50" i="1"/>
  <c r="G50" i="1"/>
  <c r="H50" i="1"/>
  <c r="I50" i="1"/>
  <c r="J50" i="1"/>
  <c r="K50" i="1"/>
  <c r="L50" i="1"/>
  <c r="M50" i="1"/>
  <c r="D167" i="1"/>
  <c r="C167" i="1" s="1"/>
  <c r="D182" i="1" l="1"/>
  <c r="C182" i="1" s="1"/>
  <c r="G83" i="1" l="1"/>
  <c r="C212" i="1" l="1"/>
  <c r="E144" i="1" l="1"/>
  <c r="F144" i="1"/>
  <c r="G144" i="1"/>
  <c r="H144" i="1"/>
  <c r="I144" i="1"/>
  <c r="J144" i="1"/>
  <c r="K144" i="1"/>
  <c r="L144" i="1"/>
  <c r="M144" i="1"/>
  <c r="E15" i="1"/>
  <c r="E33" i="1" s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H137" i="1" l="1"/>
  <c r="D172" i="1" l="1"/>
  <c r="C172" i="1" s="1"/>
  <c r="H51" i="1" l="1"/>
  <c r="H58" i="1" s="1"/>
  <c r="E51" i="1" l="1"/>
  <c r="E58" i="1" s="1"/>
  <c r="F51" i="1"/>
  <c r="F58" i="1" s="1"/>
  <c r="G51" i="1"/>
  <c r="G58" i="1" s="1"/>
  <c r="I51" i="1"/>
  <c r="I58" i="1" s="1"/>
  <c r="J51" i="1"/>
  <c r="J58" i="1" s="1"/>
  <c r="K51" i="1"/>
  <c r="K58" i="1" s="1"/>
  <c r="L51" i="1"/>
  <c r="L58" i="1" s="1"/>
  <c r="M51" i="1"/>
  <c r="M58" i="1" s="1"/>
  <c r="D52" i="1"/>
  <c r="D51" i="1" s="1"/>
  <c r="C52" i="1" l="1"/>
  <c r="C51" i="1" s="1"/>
  <c r="D192" i="1"/>
  <c r="C192" i="1" s="1"/>
  <c r="E137" i="1" l="1"/>
  <c r="F137" i="1"/>
  <c r="G137" i="1"/>
  <c r="I137" i="1"/>
  <c r="J137" i="1"/>
  <c r="K137" i="1"/>
  <c r="L137" i="1"/>
  <c r="M137" i="1"/>
  <c r="D139" i="1"/>
  <c r="C139" i="1" s="1"/>
  <c r="D36" i="1" l="1"/>
  <c r="D37" i="1"/>
  <c r="D191" i="1" l="1"/>
  <c r="C191" i="1" s="1"/>
  <c r="D190" i="1"/>
  <c r="C190" i="1" s="1"/>
  <c r="D189" i="1"/>
  <c r="C189" i="1" s="1"/>
  <c r="D188" i="1"/>
  <c r="C188" i="1" s="1"/>
  <c r="D187" i="1"/>
  <c r="C187" i="1" s="1"/>
  <c r="D186" i="1"/>
  <c r="C186" i="1" s="1"/>
  <c r="D183" i="1"/>
  <c r="C183" i="1" s="1"/>
  <c r="E127" i="1"/>
  <c r="F127" i="1"/>
  <c r="G127" i="1"/>
  <c r="H127" i="1"/>
  <c r="I127" i="1"/>
  <c r="J127" i="1"/>
  <c r="K127" i="1"/>
  <c r="L127" i="1"/>
  <c r="M127" i="1"/>
  <c r="E100" i="1"/>
  <c r="F100" i="1"/>
  <c r="G100" i="1"/>
  <c r="H100" i="1"/>
  <c r="I100" i="1"/>
  <c r="J100" i="1"/>
  <c r="K100" i="1"/>
  <c r="L100" i="1"/>
  <c r="M100" i="1"/>
  <c r="D75" i="1" l="1"/>
  <c r="C75" i="1" s="1"/>
  <c r="D76" i="1"/>
  <c r="C76" i="1" s="1"/>
  <c r="E70" i="1"/>
  <c r="F70" i="1"/>
  <c r="G70" i="1"/>
  <c r="H70" i="1"/>
  <c r="I70" i="1"/>
  <c r="J70" i="1"/>
  <c r="K70" i="1"/>
  <c r="L70" i="1"/>
  <c r="M70" i="1"/>
  <c r="D30" i="1" l="1"/>
  <c r="C30" i="1" s="1"/>
  <c r="D72" i="1" l="1"/>
  <c r="D73" i="1"/>
  <c r="C73" i="1" s="1"/>
  <c r="D48" i="1" l="1"/>
  <c r="C48" i="1" s="1"/>
  <c r="E193" i="1"/>
  <c r="F193" i="1"/>
  <c r="G193" i="1"/>
  <c r="H193" i="1"/>
  <c r="I193" i="1"/>
  <c r="J193" i="1"/>
  <c r="K193" i="1"/>
  <c r="L193" i="1"/>
  <c r="M193" i="1"/>
  <c r="E115" i="1"/>
  <c r="F115" i="1"/>
  <c r="G115" i="1"/>
  <c r="H115" i="1"/>
  <c r="I115" i="1"/>
  <c r="J115" i="1"/>
  <c r="K115" i="1"/>
  <c r="L115" i="1"/>
  <c r="M115" i="1"/>
  <c r="E108" i="1"/>
  <c r="F108" i="1"/>
  <c r="G108" i="1"/>
  <c r="H108" i="1"/>
  <c r="I108" i="1"/>
  <c r="J108" i="1"/>
  <c r="K108" i="1"/>
  <c r="L108" i="1"/>
  <c r="M108" i="1"/>
  <c r="E83" i="1"/>
  <c r="F83" i="1"/>
  <c r="H83" i="1"/>
  <c r="I83" i="1"/>
  <c r="J83" i="1"/>
  <c r="K83" i="1"/>
  <c r="L83" i="1"/>
  <c r="M83" i="1"/>
  <c r="E79" i="1"/>
  <c r="F79" i="1"/>
  <c r="G79" i="1"/>
  <c r="H79" i="1"/>
  <c r="I79" i="1"/>
  <c r="J79" i="1"/>
  <c r="K79" i="1"/>
  <c r="L79" i="1"/>
  <c r="M79" i="1"/>
  <c r="E59" i="1"/>
  <c r="F59" i="1"/>
  <c r="G59" i="1"/>
  <c r="H59" i="1"/>
  <c r="I59" i="1"/>
  <c r="J59" i="1"/>
  <c r="K59" i="1"/>
  <c r="L59" i="1"/>
  <c r="M59" i="1"/>
  <c r="D141" i="1"/>
  <c r="C141" i="1" s="1"/>
  <c r="D209" i="1"/>
  <c r="C209" i="1" s="1"/>
  <c r="D210" i="1"/>
  <c r="C210" i="1" s="1"/>
  <c r="D98" i="1"/>
  <c r="C98" i="1" s="1"/>
  <c r="D136" i="1"/>
  <c r="C136" i="1" s="1"/>
  <c r="D107" i="1"/>
  <c r="C107" i="1" s="1"/>
  <c r="D208" i="1"/>
  <c r="C208" i="1" s="1"/>
  <c r="D56" i="1"/>
  <c r="C56" i="1" s="1"/>
  <c r="D46" i="1"/>
  <c r="C46" i="1" s="1"/>
  <c r="D47" i="1"/>
  <c r="C47" i="1" s="1"/>
  <c r="D43" i="1"/>
  <c r="C43" i="1" s="1"/>
  <c r="D44" i="1"/>
  <c r="C44" i="1" s="1"/>
  <c r="D45" i="1"/>
  <c r="C45" i="1" s="1"/>
  <c r="D135" i="1"/>
  <c r="C135" i="1" s="1"/>
  <c r="J143" i="1" l="1"/>
  <c r="F143" i="1"/>
  <c r="L143" i="1"/>
  <c r="H143" i="1"/>
  <c r="M143" i="1"/>
  <c r="I143" i="1"/>
  <c r="E143" i="1"/>
  <c r="K143" i="1"/>
  <c r="G143" i="1"/>
  <c r="D202" i="1"/>
  <c r="C202" i="1" s="1"/>
  <c r="D179" i="1" l="1"/>
  <c r="C179" i="1" s="1"/>
  <c r="D145" i="1"/>
  <c r="D146" i="1"/>
  <c r="C146" i="1" s="1"/>
  <c r="D147" i="1"/>
  <c r="C147" i="1" s="1"/>
  <c r="D148" i="1"/>
  <c r="C148" i="1" s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8" i="1"/>
  <c r="C168" i="1" s="1"/>
  <c r="D169" i="1"/>
  <c r="C169" i="1" s="1"/>
  <c r="D170" i="1"/>
  <c r="C170" i="1" s="1"/>
  <c r="D171" i="1"/>
  <c r="C171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80" i="1"/>
  <c r="C180" i="1" s="1"/>
  <c r="D181" i="1"/>
  <c r="C181" i="1" s="1"/>
  <c r="D184" i="1"/>
  <c r="C184" i="1" s="1"/>
  <c r="D185" i="1"/>
  <c r="C185" i="1" s="1"/>
  <c r="D205" i="1"/>
  <c r="C205" i="1" s="1"/>
  <c r="D204" i="1"/>
  <c r="C204" i="1" s="1"/>
  <c r="D101" i="1"/>
  <c r="D102" i="1"/>
  <c r="C102" i="1" s="1"/>
  <c r="D103" i="1"/>
  <c r="C103" i="1" s="1"/>
  <c r="D104" i="1"/>
  <c r="C104" i="1" s="1"/>
  <c r="D105" i="1"/>
  <c r="C105" i="1" s="1"/>
  <c r="D106" i="1"/>
  <c r="C106" i="1" s="1"/>
  <c r="D16" i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29" i="1"/>
  <c r="C29" i="1" s="1"/>
  <c r="D32" i="1"/>
  <c r="C32" i="1" s="1"/>
  <c r="D31" i="1"/>
  <c r="C31" i="1" s="1"/>
  <c r="D34" i="1"/>
  <c r="C37" i="1"/>
  <c r="C36" i="1"/>
  <c r="C35" i="1" s="1"/>
  <c r="D39" i="1"/>
  <c r="D41" i="1"/>
  <c r="C41" i="1" s="1"/>
  <c r="D40" i="1"/>
  <c r="C40" i="1" s="1"/>
  <c r="D42" i="1"/>
  <c r="C42" i="1" s="1"/>
  <c r="D49" i="1"/>
  <c r="C49" i="1" s="1"/>
  <c r="D71" i="1"/>
  <c r="C72" i="1"/>
  <c r="D74" i="1"/>
  <c r="C74" i="1" s="1"/>
  <c r="D87" i="1"/>
  <c r="C87" i="1" s="1"/>
  <c r="D84" i="1"/>
  <c r="D85" i="1"/>
  <c r="C85" i="1" s="1"/>
  <c r="D86" i="1"/>
  <c r="C86" i="1" s="1"/>
  <c r="D88" i="1"/>
  <c r="C88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80" i="1"/>
  <c r="D81" i="1"/>
  <c r="C81" i="1" s="1"/>
  <c r="D82" i="1"/>
  <c r="C82" i="1" s="1"/>
  <c r="D78" i="1"/>
  <c r="C78" i="1" s="1"/>
  <c r="C77" i="1" s="1"/>
  <c r="D60" i="1"/>
  <c r="D61" i="1"/>
  <c r="C61" i="1" s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194" i="1"/>
  <c r="D195" i="1"/>
  <c r="C195" i="1" s="1"/>
  <c r="D196" i="1"/>
  <c r="C196" i="1" s="1"/>
  <c r="D198" i="1"/>
  <c r="C198" i="1" s="1"/>
  <c r="D199" i="1"/>
  <c r="C199" i="1" s="1"/>
  <c r="D197" i="1"/>
  <c r="C197" i="1" s="1"/>
  <c r="D200" i="1"/>
  <c r="C200" i="1" s="1"/>
  <c r="D201" i="1"/>
  <c r="C201" i="1" s="1"/>
  <c r="D203" i="1"/>
  <c r="C203" i="1" s="1"/>
  <c r="D206" i="1"/>
  <c r="C206" i="1" s="1"/>
  <c r="D207" i="1"/>
  <c r="C207" i="1" s="1"/>
  <c r="D54" i="1"/>
  <c r="D55" i="1"/>
  <c r="C55" i="1" s="1"/>
  <c r="D109" i="1"/>
  <c r="D110" i="1"/>
  <c r="C110" i="1" s="1"/>
  <c r="D111" i="1"/>
  <c r="C111" i="1" s="1"/>
  <c r="D112" i="1"/>
  <c r="C112" i="1" s="1"/>
  <c r="D113" i="1"/>
  <c r="C113" i="1" s="1"/>
  <c r="D114" i="1"/>
  <c r="C114" i="1" s="1"/>
  <c r="D116" i="1"/>
  <c r="D117" i="1"/>
  <c r="C117" i="1" s="1"/>
  <c r="D118" i="1"/>
  <c r="C118" i="1" s="1"/>
  <c r="D119" i="1"/>
  <c r="C119" i="1" s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8" i="1"/>
  <c r="D129" i="1"/>
  <c r="C129" i="1" s="1"/>
  <c r="D130" i="1"/>
  <c r="C130" i="1" s="1"/>
  <c r="D131" i="1"/>
  <c r="C131" i="1" s="1"/>
  <c r="D132" i="1"/>
  <c r="C132" i="1" s="1"/>
  <c r="D133" i="1"/>
  <c r="C133" i="1" s="1"/>
  <c r="D134" i="1"/>
  <c r="C134" i="1" s="1"/>
  <c r="D138" i="1"/>
  <c r="D137" i="1" s="1"/>
  <c r="D140" i="1"/>
  <c r="C140" i="1" s="1"/>
  <c r="D142" i="1"/>
  <c r="C142" i="1" s="1"/>
  <c r="E35" i="1"/>
  <c r="E38" i="1" s="1"/>
  <c r="E77" i="1"/>
  <c r="E99" i="1" s="1"/>
  <c r="F35" i="1"/>
  <c r="F38" i="1" s="1"/>
  <c r="F77" i="1"/>
  <c r="F99" i="1" s="1"/>
  <c r="G35" i="1"/>
  <c r="G38" i="1" s="1"/>
  <c r="G77" i="1"/>
  <c r="G99" i="1" s="1"/>
  <c r="H35" i="1"/>
  <c r="H38" i="1" s="1"/>
  <c r="H77" i="1"/>
  <c r="H99" i="1" s="1"/>
  <c r="I35" i="1"/>
  <c r="I38" i="1" s="1"/>
  <c r="I77" i="1"/>
  <c r="I99" i="1" s="1"/>
  <c r="J35" i="1"/>
  <c r="J38" i="1" s="1"/>
  <c r="J77" i="1"/>
  <c r="J99" i="1" s="1"/>
  <c r="K35" i="1"/>
  <c r="K38" i="1" s="1"/>
  <c r="K77" i="1"/>
  <c r="K99" i="1" s="1"/>
  <c r="L35" i="1"/>
  <c r="L38" i="1" s="1"/>
  <c r="L77" i="1"/>
  <c r="L99" i="1" s="1"/>
  <c r="M35" i="1"/>
  <c r="M38" i="1" s="1"/>
  <c r="M77" i="1"/>
  <c r="M99" i="1" s="1"/>
  <c r="D53" i="1" l="1"/>
  <c r="D50" i="1"/>
  <c r="D144" i="1"/>
  <c r="D127" i="1"/>
  <c r="D100" i="1"/>
  <c r="D70" i="1"/>
  <c r="C16" i="1"/>
  <c r="C15" i="1" s="1"/>
  <c r="C33" i="1" s="1"/>
  <c r="D15" i="1"/>
  <c r="D33" i="1" s="1"/>
  <c r="D58" i="1"/>
  <c r="M211" i="1"/>
  <c r="I211" i="1"/>
  <c r="E211" i="1"/>
  <c r="C145" i="1"/>
  <c r="C144" i="1" s="1"/>
  <c r="L211" i="1"/>
  <c r="H211" i="1"/>
  <c r="C116" i="1"/>
  <c r="C115" i="1" s="1"/>
  <c r="D115" i="1"/>
  <c r="C54" i="1"/>
  <c r="C53" i="1" s="1"/>
  <c r="C71" i="1"/>
  <c r="C70" i="1" s="1"/>
  <c r="C34" i="1"/>
  <c r="C38" i="1" s="1"/>
  <c r="K211" i="1"/>
  <c r="G211" i="1"/>
  <c r="C60" i="1"/>
  <c r="C59" i="1" s="1"/>
  <c r="D59" i="1"/>
  <c r="C80" i="1"/>
  <c r="C79" i="1" s="1"/>
  <c r="D79" i="1"/>
  <c r="C194" i="1"/>
  <c r="C193" i="1" s="1"/>
  <c r="D193" i="1"/>
  <c r="J211" i="1"/>
  <c r="F211" i="1"/>
  <c r="C138" i="1"/>
  <c r="C137" i="1" s="1"/>
  <c r="C109" i="1"/>
  <c r="C108" i="1" s="1"/>
  <c r="D108" i="1"/>
  <c r="C84" i="1"/>
  <c r="C83" i="1" s="1"/>
  <c r="D83" i="1"/>
  <c r="C128" i="1"/>
  <c r="C127" i="1" s="1"/>
  <c r="C101" i="1"/>
  <c r="C100" i="1" s="1"/>
  <c r="C39" i="1"/>
  <c r="C50" i="1" s="1"/>
  <c r="D77" i="1"/>
  <c r="D35" i="1"/>
  <c r="D38" i="1" s="1"/>
  <c r="C143" i="1" l="1"/>
  <c r="D143" i="1"/>
  <c r="C58" i="1"/>
  <c r="D99" i="1"/>
  <c r="C99" i="1"/>
  <c r="D211" i="1" l="1"/>
  <c r="C211" i="1"/>
</calcChain>
</file>

<file path=xl/sharedStrings.xml><?xml version="1.0" encoding="utf-8"?>
<sst xmlns="http://schemas.openxmlformats.org/spreadsheetml/2006/main" count="339" uniqueCount="256">
  <si>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</si>
  <si>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</si>
  <si>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</si>
  <si>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</si>
  <si>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</si>
  <si>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</si>
  <si>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</si>
  <si>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</si>
  <si>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</si>
  <si>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</si>
  <si>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</si>
  <si>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</si>
  <si>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</si>
  <si>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</si>
  <si>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</si>
  <si>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</si>
  <si>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</si>
  <si>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</si>
  <si>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</si>
  <si>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</si>
  <si>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</si>
  <si>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</si>
  <si>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</si>
  <si>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</si>
  <si>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</si>
  <si>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</si>
  <si>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</si>
  <si>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</si>
  <si>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</si>
  <si>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</si>
  <si>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</si>
  <si>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</si>
  <si>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</si>
  <si>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</si>
  <si>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</si>
  <si>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</si>
  <si>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</si>
  <si>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</si>
  <si>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</si>
  <si>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</si>
  <si>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</si>
  <si>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</si>
  <si>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</si>
  <si>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</si>
  <si>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</si>
  <si>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</si>
  <si>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</si>
  <si>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</si>
  <si>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</si>
  <si>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</si>
  <si>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</si>
  <si>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</si>
  <si>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</si>
  <si>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</si>
  <si>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</si>
  <si>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</si>
  <si>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</si>
  <si>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</si>
  <si>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</si>
  <si>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</si>
  <si>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</si>
  <si>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</si>
  <si>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</si>
  <si>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</si>
  <si>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</si>
  <si>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</si>
  <si>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</si>
  <si>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</si>
  <si>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</si>
  <si>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</si>
  <si>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</si>
  <si>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</si>
  <si>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</si>
  <si>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</si>
  <si>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</si>
  <si>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</si>
  <si>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</si>
  <si>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</si>
  <si>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</si>
  <si>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</si>
  <si>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</si>
  <si>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</si>
  <si>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</si>
  <si>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</si>
  <si>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</si>
  <si>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</si>
  <si>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</si>
  <si>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</si>
  <si>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</si>
  <si>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</si>
  <si>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</si>
  <si>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</si>
  <si>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</si>
  <si>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</si>
  <si>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</si>
  <si>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</si>
  <si>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</si>
  <si>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</si>
  <si>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</si>
  <si>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</si>
  <si>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</si>
  <si>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</si>
  <si>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</si>
  <si>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</si>
  <si>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</si>
  <si>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</si>
  <si>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</si>
  <si>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</si>
  <si>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</si>
  <si>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</si>
  <si>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</si>
  <si>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</si>
  <si>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</si>
  <si>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</si>
  <si>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</si>
  <si>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</si>
  <si>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</si>
  <si>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</si>
  <si>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</si>
  <si>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</si>
  <si>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</si>
  <si>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</si>
  <si>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</si>
  <si>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</si>
  <si>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</si>
  <si>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</si>
  <si>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</si>
  <si>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</si>
  <si>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</si>
  <si>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</si>
  <si>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</si>
  <si>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</si>
  <si>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</si>
  <si>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</si>
  <si>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</si>
  <si>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</si>
  <si>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</si>
  <si>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</si>
  <si>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</si>
  <si>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</si>
  <si>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</si>
  <si>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</si>
  <si>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</si>
  <si>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</si>
  <si>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</si>
  <si>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</si>
  <si>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</si>
  <si>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</si>
  <si>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</si>
  <si>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</si>
  <si>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</si>
  <si>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</si>
  <si>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</si>
  <si>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</si>
  <si>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</si>
  <si>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</si>
  <si>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</si>
  <si>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</si>
  <si>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</si>
  <si>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</si>
  <si>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</si>
  <si>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</si>
  <si>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</si>
  <si>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</si>
  <si>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</si>
  <si>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</si>
  <si>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</si>
  <si>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</si>
  <si>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</si>
  <si>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</si>
  <si>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</si>
  <si>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</si>
  <si>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</si>
  <si>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</si>
  <si>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</si>
  <si>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</si>
  <si>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</si>
  <si>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</si>
  <si>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</si>
  <si>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</si>
  <si>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</si>
  <si>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</si>
  <si>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</si>
  <si>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</si>
  <si>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</si>
  <si>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</si>
  <si>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</si>
  <si>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</si>
  <si>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</si>
  <si>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</si>
  <si>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</si>
  <si>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</si>
  <si>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</si>
  <si>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</si>
  <si>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</si>
  <si>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</si>
  <si>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</si>
  <si>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</si>
  <si>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</si>
  <si>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</si>
  <si>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</si>
  <si>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</si>
  <si>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</si>
  <si>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</si>
  <si>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</si>
  <si>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</si>
  <si>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</si>
  <si>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</si>
  <si>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</si>
  <si>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</si>
  <si>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</si>
  <si>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</si>
  <si>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Projekts "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</si>
  <si>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</si>
  <si>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</si>
  <si>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</si>
  <si>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</si>
  <si>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</si>
  <si>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</si>
  <si>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</si>
  <si>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</si>
  <si>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</si>
  <si>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</si>
  <si>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</si>
  <si>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</si>
  <si>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</si>
  <si>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</si>
  <si>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</si>
  <si>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</si>
  <si>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</si>
  <si>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</si>
  <si>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</si>
  <si>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</si>
  <si>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</si>
  <si>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</si>
  <si>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</si>
  <si>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</si>
  <si>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</si>
  <si>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</si>
  <si>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</si>
  <si>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</si>
  <si>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</si>
  <si>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</si>
  <si>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</si>
  <si>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</si>
  <si>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Mākslas skola ERASMUS</t>
  </si>
  <si>
    <t>Kristīga pamatskola</t>
  </si>
  <si>
    <t>Labvēlīgas vides veidošana Dobeles novadā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</si>
  <si>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</si>
  <si>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</si>
  <si>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</si>
  <si>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</si>
  <si>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</si>
  <si>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saistošajiem noteikumiem Nr.1</t>
  </si>
  <si>
    <t>Dobeles novada domes 31.01.2019.</t>
  </si>
  <si>
    <t>budžets 2019.gadam"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</si>
</sst>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124" Type="http://schemas.openxmlformats.org/officeDocument/2006/relationships/revisionLog" Target="revisionLog1124.xml"/><Relationship Id="rId1140" Type="http://schemas.openxmlformats.org/officeDocument/2006/relationships/revisionLog" Target="revisionLog1140.xml"/><Relationship Id="rId1145" Type="http://schemas.openxmlformats.org/officeDocument/2006/relationships/revisionLog" Target="revisionLog1145.xml"/><Relationship Id="rId1103" Type="http://schemas.openxmlformats.org/officeDocument/2006/relationships/revisionLog" Target="revisionLog1103.xml"/><Relationship Id="rId1119" Type="http://schemas.openxmlformats.org/officeDocument/2006/relationships/revisionLog" Target="revisionLog1119.xml"/><Relationship Id="rId1084" Type="http://schemas.openxmlformats.org/officeDocument/2006/relationships/revisionLog" Target="revisionLog1084.xml"/><Relationship Id="rId1089" Type="http://schemas.openxmlformats.org/officeDocument/2006/relationships/revisionLog" Target="revisionLog1089.xml"/><Relationship Id="rId1063" Type="http://schemas.openxmlformats.org/officeDocument/2006/relationships/revisionLog" Target="revisionLog1063.xml"/><Relationship Id="rId1068" Type="http://schemas.openxmlformats.org/officeDocument/2006/relationships/revisionLog" Target="revisionLog1068.xml"/><Relationship Id="rId1135" Type="http://schemas.openxmlformats.org/officeDocument/2006/relationships/revisionLog" Target="revisionLog1135.xml"/><Relationship Id="rId1114" Type="http://schemas.openxmlformats.org/officeDocument/2006/relationships/revisionLog" Target="revisionLog1114.xml"/><Relationship Id="rId1156" Type="http://schemas.openxmlformats.org/officeDocument/2006/relationships/revisionLog" Target="revisionLog1156.xml"/><Relationship Id="rId1143" Type="http://schemas.openxmlformats.org/officeDocument/2006/relationships/revisionLog" Target="revisionLog1143.xml"/><Relationship Id="rId1148" Type="http://schemas.openxmlformats.org/officeDocument/2006/relationships/revisionLog" Target="revisionLog1148.xml"/><Relationship Id="rId1071" Type="http://schemas.openxmlformats.org/officeDocument/2006/relationships/revisionLog" Target="revisionLog1071.xml"/><Relationship Id="rId1101" Type="http://schemas.openxmlformats.org/officeDocument/2006/relationships/revisionLog" Target="revisionLog1101.xml"/><Relationship Id="rId1127" Type="http://schemas.openxmlformats.org/officeDocument/2006/relationships/revisionLog" Target="revisionLog1127.xml"/><Relationship Id="rId1092" Type="http://schemas.openxmlformats.org/officeDocument/2006/relationships/revisionLog" Target="revisionLog1092.xml"/><Relationship Id="rId1106" Type="http://schemas.openxmlformats.org/officeDocument/2006/relationships/revisionLog" Target="revisionLog1106.xml"/><Relationship Id="rId1122" Type="http://schemas.openxmlformats.org/officeDocument/2006/relationships/revisionLog" Target="revisionLog1122.xml"/><Relationship Id="rId1130" Type="http://schemas.openxmlformats.org/officeDocument/2006/relationships/revisionLog" Target="revisionLog1130.xml"/><Relationship Id="rId1151" Type="http://schemas.openxmlformats.org/officeDocument/2006/relationships/revisionLog" Target="revisionLog1151.xml"/><Relationship Id="rId1079" Type="http://schemas.openxmlformats.org/officeDocument/2006/relationships/revisionLog" Target="revisionLog1079.xml"/><Relationship Id="rId1066" Type="http://schemas.openxmlformats.org/officeDocument/2006/relationships/revisionLog" Target="revisionLog1066.xml"/><Relationship Id="rId1074" Type="http://schemas.openxmlformats.org/officeDocument/2006/relationships/revisionLog" Target="revisionLog1074.xml"/><Relationship Id="rId1109" Type="http://schemas.openxmlformats.org/officeDocument/2006/relationships/revisionLog" Target="revisionLog1109.xml"/><Relationship Id="rId1053" Type="http://schemas.openxmlformats.org/officeDocument/2006/relationships/revisionLog" Target="revisionLog1053.xml"/><Relationship Id="rId1058" Type="http://schemas.openxmlformats.org/officeDocument/2006/relationships/revisionLog" Target="revisionLog1058.xml"/><Relationship Id="rId1087" Type="http://schemas.openxmlformats.org/officeDocument/2006/relationships/revisionLog" Target="revisionLog1087.xml"/><Relationship Id="rId1095" Type="http://schemas.openxmlformats.org/officeDocument/2006/relationships/revisionLog" Target="revisionLog1095.xml"/><Relationship Id="rId1090" Type="http://schemas.openxmlformats.org/officeDocument/2006/relationships/revisionLog" Target="revisionLog1090.xml"/><Relationship Id="rId1125" Type="http://schemas.openxmlformats.org/officeDocument/2006/relationships/revisionLog" Target="revisionLog1125.xml"/><Relationship Id="rId1104" Type="http://schemas.openxmlformats.org/officeDocument/2006/relationships/revisionLog" Target="revisionLog1104.xml"/><Relationship Id="rId1146" Type="http://schemas.openxmlformats.org/officeDocument/2006/relationships/revisionLog" Target="revisionLog1146.xml"/><Relationship Id="rId1117" Type="http://schemas.openxmlformats.org/officeDocument/2006/relationships/revisionLog" Target="revisionLog1117.xml"/><Relationship Id="rId1159" Type="http://schemas.openxmlformats.org/officeDocument/2006/relationships/revisionLog" Target="revisionLog1159.xml"/><Relationship Id="rId1061" Type="http://schemas.openxmlformats.org/officeDocument/2006/relationships/revisionLog" Target="revisionLog1061.xml"/><Relationship Id="rId1112" Type="http://schemas.openxmlformats.org/officeDocument/2006/relationships/revisionLog" Target="revisionLog1112.xml"/><Relationship Id="rId1133" Type="http://schemas.openxmlformats.org/officeDocument/2006/relationships/revisionLog" Target="revisionLog1133.xml"/><Relationship Id="rId1138" Type="http://schemas.openxmlformats.org/officeDocument/2006/relationships/revisionLog" Target="revisionLog1138.xml"/><Relationship Id="rId1082" Type="http://schemas.openxmlformats.org/officeDocument/2006/relationships/revisionLog" Target="revisionLog1082.xml"/><Relationship Id="rId1141" Type="http://schemas.openxmlformats.org/officeDocument/2006/relationships/revisionLog" Target="revisionLog1141.xml"/><Relationship Id="rId1120" Type="http://schemas.openxmlformats.org/officeDocument/2006/relationships/revisionLog" Target="revisionLog1120.xml"/><Relationship Id="rId1154" Type="http://schemas.openxmlformats.org/officeDocument/2006/relationships/revisionLog" Target="revisionLog1154.xml"/><Relationship Id="rId1069" Type="http://schemas.openxmlformats.org/officeDocument/2006/relationships/revisionLog" Target="revisionLog1069.xml"/><Relationship Id="rId1056" Type="http://schemas.openxmlformats.org/officeDocument/2006/relationships/revisionLog" Target="revisionLog1056.xml"/><Relationship Id="rId1077" Type="http://schemas.openxmlformats.org/officeDocument/2006/relationships/revisionLog" Target="revisionLog1077.xml"/><Relationship Id="rId1080" Type="http://schemas.openxmlformats.org/officeDocument/2006/relationships/revisionLog" Target="revisionLog1080.xml"/><Relationship Id="rId1085" Type="http://schemas.openxmlformats.org/officeDocument/2006/relationships/revisionLog" Target="revisionLog1085.xml"/><Relationship Id="rId1064" Type="http://schemas.openxmlformats.org/officeDocument/2006/relationships/revisionLog" Target="revisionLog1064.xml"/><Relationship Id="rId1136" Type="http://schemas.openxmlformats.org/officeDocument/2006/relationships/revisionLog" Target="revisionLog1136.xml"/><Relationship Id="rId1115" Type="http://schemas.openxmlformats.org/officeDocument/2006/relationships/revisionLog" Target="revisionLog1115.xml"/><Relationship Id="rId1098" Type="http://schemas.openxmlformats.org/officeDocument/2006/relationships/revisionLog" Target="revisionLog1098.xml"/><Relationship Id="rId1072" Type="http://schemas.openxmlformats.org/officeDocument/2006/relationships/revisionLog" Target="revisionLog1072.xml"/><Relationship Id="rId1149" Type="http://schemas.openxmlformats.org/officeDocument/2006/relationships/revisionLog" Target="revisionLog1149.xml"/><Relationship Id="rId1107" Type="http://schemas.openxmlformats.org/officeDocument/2006/relationships/revisionLog" Target="revisionLog1107.xml"/><Relationship Id="rId1128" Type="http://schemas.openxmlformats.org/officeDocument/2006/relationships/revisionLog" Target="revisionLog1128.xml"/><Relationship Id="rId1102" Type="http://schemas.openxmlformats.org/officeDocument/2006/relationships/revisionLog" Target="revisionLog1102.xml"/><Relationship Id="rId1093" Type="http://schemas.openxmlformats.org/officeDocument/2006/relationships/revisionLog" Target="revisionLog1093.xml"/><Relationship Id="rId1110" Type="http://schemas.openxmlformats.org/officeDocument/2006/relationships/revisionLog" Target="revisionLog1110.xml"/><Relationship Id="rId1152" Type="http://schemas.openxmlformats.org/officeDocument/2006/relationships/revisionLog" Target="revisionLog1152.xml"/><Relationship Id="rId1157" Type="http://schemas.openxmlformats.org/officeDocument/2006/relationships/revisionLog" Target="revisionLog1157.xml"/><Relationship Id="rId1131" Type="http://schemas.openxmlformats.org/officeDocument/2006/relationships/revisionLog" Target="revisionLog1131.xml"/><Relationship Id="rId1144" Type="http://schemas.openxmlformats.org/officeDocument/2006/relationships/revisionLog" Target="revisionLog1144.xml"/><Relationship Id="rId1123" Type="http://schemas.openxmlformats.org/officeDocument/2006/relationships/revisionLog" Target="revisionLog1123.xml"/><Relationship Id="rId1160" Type="http://schemas.openxmlformats.org/officeDocument/2006/relationships/revisionLog" Target="revisionLog1160.xml"/><Relationship Id="rId1059" Type="http://schemas.openxmlformats.org/officeDocument/2006/relationships/revisionLog" Target="revisionLog1059.xml"/><Relationship Id="rId1067" Type="http://schemas.openxmlformats.org/officeDocument/2006/relationships/revisionLog" Target="revisionLog1067.xml"/><Relationship Id="rId1075" Type="http://schemas.openxmlformats.org/officeDocument/2006/relationships/revisionLog" Target="revisionLog1075.xml"/><Relationship Id="rId1096" Type="http://schemas.openxmlformats.org/officeDocument/2006/relationships/revisionLog" Target="revisionLog1096.xml"/><Relationship Id="rId1091" Type="http://schemas.openxmlformats.org/officeDocument/2006/relationships/revisionLog" Target="revisionLog1091.xml"/><Relationship Id="rId1054" Type="http://schemas.openxmlformats.org/officeDocument/2006/relationships/revisionLog" Target="revisionLog1054.xml"/><Relationship Id="rId1105" Type="http://schemas.openxmlformats.org/officeDocument/2006/relationships/revisionLog" Target="revisionLog1105.xml"/><Relationship Id="rId1070" Type="http://schemas.openxmlformats.org/officeDocument/2006/relationships/revisionLog" Target="revisionLog1070.xml"/><Relationship Id="rId1126" Type="http://schemas.openxmlformats.org/officeDocument/2006/relationships/revisionLog" Target="revisionLog1126.xml"/><Relationship Id="rId1062" Type="http://schemas.openxmlformats.org/officeDocument/2006/relationships/revisionLog" Target="revisionLog1062.xml"/><Relationship Id="rId1088" Type="http://schemas.openxmlformats.org/officeDocument/2006/relationships/revisionLog" Target="revisionLog1088.xml"/><Relationship Id="rId1139" Type="http://schemas.openxmlformats.org/officeDocument/2006/relationships/revisionLog" Target="revisionLog1139.xml"/><Relationship Id="rId1118" Type="http://schemas.openxmlformats.org/officeDocument/2006/relationships/revisionLog" Target="revisionLog1118.xml"/><Relationship Id="rId1083" Type="http://schemas.openxmlformats.org/officeDocument/2006/relationships/revisionLog" Target="revisionLog1083.xml"/><Relationship Id="rId1121" Type="http://schemas.openxmlformats.org/officeDocument/2006/relationships/revisionLog" Target="revisionLog1121.xml"/><Relationship Id="rId1147" Type="http://schemas.openxmlformats.org/officeDocument/2006/relationships/revisionLog" Target="revisionLog1147.xml"/><Relationship Id="rId1134" Type="http://schemas.openxmlformats.org/officeDocument/2006/relationships/revisionLog" Target="revisionLog1134.xml"/><Relationship Id="rId1142" Type="http://schemas.openxmlformats.org/officeDocument/2006/relationships/revisionLog" Target="revisionLog1142.xml"/><Relationship Id="rId1100" Type="http://schemas.openxmlformats.org/officeDocument/2006/relationships/revisionLog" Target="revisionLog1100.xml"/><Relationship Id="rId1155" Type="http://schemas.openxmlformats.org/officeDocument/2006/relationships/revisionLog" Target="revisionLog1155.xml"/><Relationship Id="rId1150" Type="http://schemas.openxmlformats.org/officeDocument/2006/relationships/revisionLog" Target="revisionLog1150.xml"/><Relationship Id="rId1113" Type="http://schemas.openxmlformats.org/officeDocument/2006/relationships/revisionLog" Target="revisionLog1113.xml"/><Relationship Id="rId1057" Type="http://schemas.openxmlformats.org/officeDocument/2006/relationships/revisionLog" Target="revisionLog1057.xml"/><Relationship Id="rId1065" Type="http://schemas.openxmlformats.org/officeDocument/2006/relationships/revisionLog" Target="revisionLog1065.xml"/><Relationship Id="rId1086" Type="http://schemas.openxmlformats.org/officeDocument/2006/relationships/revisionLog" Target="revisionLog1086.xml"/><Relationship Id="rId1099" Type="http://schemas.openxmlformats.org/officeDocument/2006/relationships/revisionLog" Target="revisionLog1099.xml"/><Relationship Id="rId1116" Type="http://schemas.openxmlformats.org/officeDocument/2006/relationships/revisionLog" Target="revisionLog1116.xml"/><Relationship Id="rId1060" Type="http://schemas.openxmlformats.org/officeDocument/2006/relationships/revisionLog" Target="revisionLog1060.xml"/><Relationship Id="rId1081" Type="http://schemas.openxmlformats.org/officeDocument/2006/relationships/revisionLog" Target="revisionLog1081.xml"/><Relationship Id="rId1094" Type="http://schemas.openxmlformats.org/officeDocument/2006/relationships/revisionLog" Target="revisionLog1094.xml"/><Relationship Id="rId1073" Type="http://schemas.openxmlformats.org/officeDocument/2006/relationships/revisionLog" Target="revisionLog1073.xml"/><Relationship Id="rId1108" Type="http://schemas.openxmlformats.org/officeDocument/2006/relationships/revisionLog" Target="revisionLog1108.xml"/><Relationship Id="rId1078" Type="http://schemas.openxmlformats.org/officeDocument/2006/relationships/revisionLog" Target="revisionLog1078.xml"/><Relationship Id="rId1129" Type="http://schemas.openxmlformats.org/officeDocument/2006/relationships/revisionLog" Target="revisionLog1129.xml"/><Relationship Id="rId1132" Type="http://schemas.openxmlformats.org/officeDocument/2006/relationships/revisionLog" Target="revisionLog1132.xml"/><Relationship Id="rId1137" Type="http://schemas.openxmlformats.org/officeDocument/2006/relationships/revisionLog" Target="revisionLog1137.xml"/><Relationship Id="rId1111" Type="http://schemas.openxmlformats.org/officeDocument/2006/relationships/revisionLog" Target="revisionLog1111.xml"/><Relationship Id="rId1153" Type="http://schemas.openxmlformats.org/officeDocument/2006/relationships/revisionLog" Target="revisionLog1153.xml"/><Relationship Id="rId1158" Type="http://schemas.openxmlformats.org/officeDocument/2006/relationships/revisionLog" Target="revisionLog1158.xml"/><Relationship Id="rId1076" Type="http://schemas.openxmlformats.org/officeDocument/2006/relationships/revisionLog" Target="revisionLog1076.xml"/><Relationship Id="rId1055" Type="http://schemas.openxmlformats.org/officeDocument/2006/relationships/revisionLog" Target="revisionLog1055.xml"/><Relationship Id="rId1097" Type="http://schemas.openxmlformats.org/officeDocument/2006/relationships/revisionLog" Target="revisionLog109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6BB0F8-08B3-43C1-B62B-923CF0B73AE2}" diskRevisions="1" revisionId="5987" version="2" protected="1">
  <header guid="{C3BBED35-A8DE-47C9-915C-56DDB539C7AD}" dateTime="2019-01-08T08:31:44" maxSheetId="4" userName="Jolanta Kalniņa" r:id="rId1053">
    <sheetIdMap count="3">
      <sheetId val="1"/>
      <sheetId val="2"/>
      <sheetId val="3"/>
    </sheetIdMap>
  </header>
  <header guid="{CA5CEB64-E17A-4677-8FB0-986A6AC3A8ED}" dateTime="2019-01-08T11:24:21" maxSheetId="4" userName="Jolanta Kalniņa" r:id="rId1054" minRId="5499" maxRId="5505">
    <sheetIdMap count="3">
      <sheetId val="1"/>
      <sheetId val="2"/>
      <sheetId val="3"/>
    </sheetIdMap>
  </header>
  <header guid="{7CC619EF-A644-4667-845E-45C98A1617F5}" dateTime="2019-01-08T13:32:59" maxSheetId="4" userName="Natalija Vdobčenko" r:id="rId1055" minRId="5506" maxRId="5507">
    <sheetIdMap count="3">
      <sheetId val="1"/>
      <sheetId val="2"/>
      <sheetId val="3"/>
    </sheetIdMap>
  </header>
  <header guid="{C74CFFAE-2974-488D-82A1-923ED51A22FB}" dateTime="2019-01-08T13:48:21" maxSheetId="4" userName="Jolanta Kalniņa" r:id="rId1056">
    <sheetIdMap count="3">
      <sheetId val="1"/>
      <sheetId val="2"/>
      <sheetId val="3"/>
    </sheetIdMap>
  </header>
  <header guid="{B73F7A24-C93C-4DAA-81D7-3CF27B06C8FA}" dateTime="2019-01-08T13:56:54" maxSheetId="4" userName="Jolanta Kalniņa" r:id="rId1057" minRId="5510" maxRId="5519">
    <sheetIdMap count="3">
      <sheetId val="1"/>
      <sheetId val="2"/>
      <sheetId val="3"/>
    </sheetIdMap>
  </header>
  <header guid="{2BE72A46-FFF7-43AF-9E93-CF92448EAFF2}" dateTime="2019-01-08T14:17:59" maxSheetId="4" userName="Natalija Vdobčenko" r:id="rId1058">
    <sheetIdMap count="3">
      <sheetId val="1"/>
      <sheetId val="2"/>
      <sheetId val="3"/>
    </sheetIdMap>
  </header>
  <header guid="{CB75A6ED-52B0-459A-AF68-5636C8A219F6}" dateTime="2019-01-08T15:38:33" maxSheetId="4" userName="Jolanta Kalniņa" r:id="rId1059" minRId="5522">
    <sheetIdMap count="3">
      <sheetId val="1"/>
      <sheetId val="2"/>
      <sheetId val="3"/>
    </sheetIdMap>
  </header>
  <header guid="{A9B394B6-2C3B-4DC0-A109-EDC0869381E5}" dateTime="2019-01-08T16:01:21" maxSheetId="4" userName="Jolanta Kalniņa" r:id="rId1060" minRId="5524">
    <sheetIdMap count="3">
      <sheetId val="1"/>
      <sheetId val="2"/>
      <sheetId val="3"/>
    </sheetIdMap>
  </header>
  <header guid="{AD248462-2194-4EE3-90DB-4E911DFA98D2}" dateTime="2019-01-08T16:33:53" maxSheetId="4" userName="Jolanta Kalniņa" r:id="rId1061" minRId="5525" maxRId="5538">
    <sheetIdMap count="3">
      <sheetId val="1"/>
      <sheetId val="2"/>
      <sheetId val="3"/>
    </sheetIdMap>
  </header>
  <header guid="{89C3515C-66DC-4B91-8221-1E74023D8390}" dateTime="2019-01-08T16:54:38" maxSheetId="4" userName="Jolanta Kalniņa" r:id="rId1062" minRId="5539" maxRId="5558">
    <sheetIdMap count="3">
      <sheetId val="1"/>
      <sheetId val="2"/>
      <sheetId val="3"/>
    </sheetIdMap>
  </header>
  <header guid="{3F79D61E-F95A-4975-856B-2314A735E5C9}" dateTime="2019-01-09T08:23:45" maxSheetId="4" userName="Jolanta Kalniņa" r:id="rId1063" minRId="5559" maxRId="5568">
    <sheetIdMap count="3">
      <sheetId val="1"/>
      <sheetId val="2"/>
      <sheetId val="3"/>
    </sheetIdMap>
  </header>
  <header guid="{67A74357-8108-4FFF-BF4C-C47F0DD523E5}" dateTime="2019-01-09T08:26:40" maxSheetId="4" userName="Jolanta Kalniņa" r:id="rId1064" minRId="5570" maxRId="5571">
    <sheetIdMap count="3">
      <sheetId val="1"/>
      <sheetId val="2"/>
      <sheetId val="3"/>
    </sheetIdMap>
  </header>
  <header guid="{E7E1D89C-200B-42B3-B59F-C93B77E1A590}" dateTime="2019-01-10T08:25:24" maxSheetId="4" userName="Natalija Vdobčenko" r:id="rId1065">
    <sheetIdMap count="3">
      <sheetId val="1"/>
      <sheetId val="2"/>
      <sheetId val="3"/>
    </sheetIdMap>
  </header>
  <header guid="{798190E9-5867-420C-A42B-AC62B19BA0D0}" dateTime="2019-01-10T14:05:28" maxSheetId="4" userName="Jolanta Kalniņa" r:id="rId1066" minRId="5573">
    <sheetIdMap count="3">
      <sheetId val="1"/>
      <sheetId val="2"/>
      <sheetId val="3"/>
    </sheetIdMap>
  </header>
  <header guid="{670C5877-9B8E-4C7C-B761-76EEF9A63282}" dateTime="2019-01-10T14:37:58" maxSheetId="4" userName="Natalija Vdobčenko" r:id="rId1067">
    <sheetIdMap count="3">
      <sheetId val="1"/>
      <sheetId val="2"/>
      <sheetId val="3"/>
    </sheetIdMap>
  </header>
  <header guid="{E09FB1B7-C439-4177-BA8F-8C49A5107864}" dateTime="2019-01-10T15:00:55" maxSheetId="4" userName="Natalija Vdobčenko" r:id="rId1068">
    <sheetIdMap count="3">
      <sheetId val="1"/>
      <sheetId val="2"/>
      <sheetId val="3"/>
    </sheetIdMap>
  </header>
  <header guid="{BEAA46D9-034A-4D2C-B85F-9346CC726D0C}" dateTime="2019-01-10T15:32:43" maxSheetId="4" userName="Natalija Vdobčenko" r:id="rId1069" minRId="5577" maxRId="5578">
    <sheetIdMap count="3">
      <sheetId val="1"/>
      <sheetId val="2"/>
      <sheetId val="3"/>
    </sheetIdMap>
  </header>
  <header guid="{F5842FE3-93C6-43CF-A8CE-72B2695FF4EA}" dateTime="2019-01-10T15:33:51" maxSheetId="4" userName="Natalija Vdobčenko" r:id="rId1070" minRId="5579" maxRId="5580">
    <sheetIdMap count="3">
      <sheetId val="1"/>
      <sheetId val="2"/>
      <sheetId val="3"/>
    </sheetIdMap>
  </header>
  <header guid="{95CB3D0B-2451-443B-9612-1261827FA5DD}" dateTime="2019-01-10T15:51:40" maxSheetId="4" userName="Natalija Vdobčenko" r:id="rId1071" minRId="5581" maxRId="5586">
    <sheetIdMap count="3">
      <sheetId val="1"/>
      <sheetId val="2"/>
      <sheetId val="3"/>
    </sheetIdMap>
  </header>
  <header guid="{8D5CAEB7-17C9-4952-A90A-9D6733D66844}" dateTime="2019-01-11T10:44:14" maxSheetId="4" userName="Natalija Vdobčenko" r:id="rId1072">
    <sheetIdMap count="3">
      <sheetId val="1"/>
      <sheetId val="2"/>
      <sheetId val="3"/>
    </sheetIdMap>
  </header>
  <header guid="{A7C69851-4636-4567-9919-A765EE76CC4B}" dateTime="2019-01-11T12:08:38" maxSheetId="4" userName="Natalija Vdobčenko" r:id="rId1073" minRId="5588" maxRId="5589">
    <sheetIdMap count="3">
      <sheetId val="1"/>
      <sheetId val="2"/>
      <sheetId val="3"/>
    </sheetIdMap>
  </header>
  <header guid="{B245F201-9897-419C-884C-64BC354B0334}" dateTime="2019-01-14T10:54:17" maxSheetId="4" userName="Natalija Vdobčenko" r:id="rId1074">
    <sheetIdMap count="3">
      <sheetId val="1"/>
      <sheetId val="2"/>
      <sheetId val="3"/>
    </sheetIdMap>
  </header>
  <header guid="{CF437D61-31E3-4892-A714-69F0A2C0092E}" dateTime="2019-01-14T11:02:41" maxSheetId="4" userName="Jolanta Kalniņa" r:id="rId1075" minRId="5591" maxRId="5593">
    <sheetIdMap count="3">
      <sheetId val="1"/>
      <sheetId val="2"/>
      <sheetId val="3"/>
    </sheetIdMap>
  </header>
  <header guid="{D086B9E5-A3DC-4067-B008-733CB9F2BBA6}" dateTime="2019-01-14T11:06:04" maxSheetId="4" userName="Jolanta Kalniņa" r:id="rId1076" minRId="5595" maxRId="5596">
    <sheetIdMap count="3">
      <sheetId val="1"/>
      <sheetId val="2"/>
      <sheetId val="3"/>
    </sheetIdMap>
  </header>
  <header guid="{38038836-6D93-4BA6-A871-C596085DC914}" dateTime="2019-01-15T08:52:42" maxSheetId="4" userName="Natalija Vdobčenko" r:id="rId1077">
    <sheetIdMap count="3">
      <sheetId val="1"/>
      <sheetId val="2"/>
      <sheetId val="3"/>
    </sheetIdMap>
  </header>
  <header guid="{C8B67D68-5F07-469A-9E84-C5F6B399E406}" dateTime="2019-01-15T09:46:09" maxSheetId="4" userName="Natalija Vdobčenko" r:id="rId1078" minRId="5598">
    <sheetIdMap count="3">
      <sheetId val="1"/>
      <sheetId val="2"/>
      <sheetId val="3"/>
    </sheetIdMap>
  </header>
  <header guid="{C1CDBA97-55BC-4E27-8C82-7A4A7E9D8D9B}" dateTime="2019-01-15T10:04:28" maxSheetId="4" userName="Natalija Vdobčenko" r:id="rId1079">
    <sheetIdMap count="3">
      <sheetId val="1"/>
      <sheetId val="2"/>
      <sheetId val="3"/>
    </sheetIdMap>
  </header>
  <header guid="{EC2C64D8-82A7-4D2B-BE19-31DD99AA3FFB}" dateTime="2019-01-15T16:31:02" maxSheetId="4" userName="Jolanta Kalniņa" r:id="rId1080" minRId="5600">
    <sheetIdMap count="3">
      <sheetId val="1"/>
      <sheetId val="2"/>
      <sheetId val="3"/>
    </sheetIdMap>
  </header>
  <header guid="{9B2F5315-4AB4-453F-A91A-7A36A06BC85B}" dateTime="2019-01-16T09:51:07" maxSheetId="4" userName="Natalija Vdobčenko" r:id="rId1081">
    <sheetIdMap count="3">
      <sheetId val="1"/>
      <sheetId val="2"/>
      <sheetId val="3"/>
    </sheetIdMap>
  </header>
  <header guid="{D7F6532D-37FD-4F1F-AD58-A17EDA731DCF}" dateTime="2019-01-16T10:04:15" maxSheetId="4" userName="Natalija Vdobčenko" r:id="rId1082" minRId="5603">
    <sheetIdMap count="3">
      <sheetId val="1"/>
      <sheetId val="2"/>
      <sheetId val="3"/>
    </sheetIdMap>
  </header>
  <header guid="{DF9A6382-6ADB-4901-9461-F9485C624329}" dateTime="2019-01-16T12:55:18" maxSheetId="4" userName="Jolanta Kalniņa" r:id="rId1083" minRId="5604">
    <sheetIdMap count="3">
      <sheetId val="1"/>
      <sheetId val="2"/>
      <sheetId val="3"/>
    </sheetIdMap>
  </header>
  <header guid="{FB4C0FD2-4FD4-41FF-8349-CF48AA345048}" dateTime="2019-01-16T14:46:08" maxSheetId="4" userName="Natalija Vdobčenko" r:id="rId1084" minRId="5605" maxRId="5606">
    <sheetIdMap count="3">
      <sheetId val="1"/>
      <sheetId val="2"/>
      <sheetId val="3"/>
    </sheetIdMap>
  </header>
  <header guid="{77DB0FD5-05B6-4576-BE1B-E3538359E067}" dateTime="2019-01-16T14:51:30" maxSheetId="4" userName="Natalija Vdobčenko" r:id="rId1085" minRId="5608" maxRId="5632">
    <sheetIdMap count="3">
      <sheetId val="1"/>
      <sheetId val="2"/>
      <sheetId val="3"/>
    </sheetIdMap>
  </header>
  <header guid="{99820493-6E29-4520-AAC0-6E98D459230E}" dateTime="2019-01-16T14:54:04" maxSheetId="4" userName="Natalija Vdobčenko" r:id="rId1086" minRId="5633" maxRId="5640">
    <sheetIdMap count="3">
      <sheetId val="1"/>
      <sheetId val="2"/>
      <sheetId val="3"/>
    </sheetIdMap>
  </header>
  <header guid="{8FE420F3-B72C-49DD-8668-CA21ED8E4417}" dateTime="2019-01-16T14:55:28" maxSheetId="4" userName="Natalija Vdobčenko" r:id="rId1087" minRId="5641" maxRId="5644">
    <sheetIdMap count="3">
      <sheetId val="1"/>
      <sheetId val="2"/>
      <sheetId val="3"/>
    </sheetIdMap>
  </header>
  <header guid="{AA4E97D4-4203-4E43-8442-AB174AB6BE4A}" dateTime="2019-01-16T14:55:55" maxSheetId="4" userName="Natalija Vdobčenko" r:id="rId1088" minRId="5645" maxRId="5646">
    <sheetIdMap count="3">
      <sheetId val="1"/>
      <sheetId val="2"/>
      <sheetId val="3"/>
    </sheetIdMap>
  </header>
  <header guid="{B495B935-43AC-44EC-AC8E-38D1B37F10D4}" dateTime="2019-01-16T14:57:36" maxSheetId="4" userName="Natalija Vdobčenko" r:id="rId1089" minRId="5647" maxRId="5648">
    <sheetIdMap count="3">
      <sheetId val="1"/>
      <sheetId val="2"/>
      <sheetId val="3"/>
    </sheetIdMap>
  </header>
  <header guid="{8E5FC494-26C2-4A46-86E0-C7BA77E748C1}" dateTime="2019-01-16T14:59:33" maxSheetId="4" userName="Natalija Vdobčenko" r:id="rId1090" minRId="5649" maxRId="5650">
    <sheetIdMap count="3">
      <sheetId val="1"/>
      <sheetId val="2"/>
      <sheetId val="3"/>
    </sheetIdMap>
  </header>
  <header guid="{8A91F233-75ED-4A34-86B9-4EC5C64D175E}" dateTime="2019-01-16T15:05:24" maxSheetId="4" userName="Natalija Vdobčenko" r:id="rId1091" minRId="5651">
    <sheetIdMap count="3">
      <sheetId val="1"/>
      <sheetId val="2"/>
      <sheetId val="3"/>
    </sheetIdMap>
  </header>
  <header guid="{8609EDEE-90AE-4132-94DB-6CB343C26B2C}" dateTime="2019-01-16T15:14:07" maxSheetId="4" userName="Natalija Vdobčenko" r:id="rId1092" minRId="5652" maxRId="5653">
    <sheetIdMap count="3">
      <sheetId val="1"/>
      <sheetId val="2"/>
      <sheetId val="3"/>
    </sheetIdMap>
  </header>
  <header guid="{938FFCB8-C7D3-4D18-B509-B44DF5CDF0B5}" dateTime="2019-01-16T16:43:01" maxSheetId="4" userName="Jolanta Kalniņa" r:id="rId1093" minRId="5654" maxRId="5655">
    <sheetIdMap count="3">
      <sheetId val="1"/>
      <sheetId val="2"/>
      <sheetId val="3"/>
    </sheetIdMap>
  </header>
  <header guid="{D795CD89-6DB4-4673-8A33-3E51239F20C5}" dateTime="2019-01-16T16:53:45" maxSheetId="4" userName="Natalija Vdobčenko" r:id="rId1094" minRId="5657" maxRId="5675">
    <sheetIdMap count="3">
      <sheetId val="1"/>
      <sheetId val="2"/>
      <sheetId val="3"/>
    </sheetIdMap>
  </header>
  <header guid="{DF1BA827-82C1-4A26-868E-34B030D6BF5A}" dateTime="2019-01-16T16:55:12" maxSheetId="4" userName="Natalija Vdobčenko" r:id="rId1095" minRId="5677" maxRId="5681">
    <sheetIdMap count="3">
      <sheetId val="1"/>
      <sheetId val="2"/>
      <sheetId val="3"/>
    </sheetIdMap>
  </header>
  <header guid="{2CE2DE5B-F457-43A2-BAA1-5D5DB5D18454}" dateTime="2019-01-16T16:58:02" maxSheetId="4" userName="Natalija Vdobčenko" r:id="rId1096" minRId="5682" maxRId="5692">
    <sheetIdMap count="3">
      <sheetId val="1"/>
      <sheetId val="2"/>
      <sheetId val="3"/>
    </sheetIdMap>
  </header>
  <header guid="{01DD7710-C630-454B-B0DA-DBAFAB66D031}" dateTime="2019-01-16T17:13:33" maxSheetId="4" userName="Jolanta Kalniņa" r:id="rId1097" minRId="5693">
    <sheetIdMap count="3">
      <sheetId val="1"/>
      <sheetId val="2"/>
      <sheetId val="3"/>
    </sheetIdMap>
  </header>
  <header guid="{01EA3521-5ADD-4408-ABB5-2CDB01447790}" dateTime="2019-01-16T17:18:11" maxSheetId="4" userName="Jolanta Kalniņa" r:id="rId1098" minRId="5695" maxRId="5704">
    <sheetIdMap count="3">
      <sheetId val="1"/>
      <sheetId val="2"/>
      <sheetId val="3"/>
    </sheetIdMap>
  </header>
  <header guid="{022C033D-D537-43F3-8DE1-9E21135E0BEE}" dateTime="2019-01-16T17:29:02" maxSheetId="4" userName="Jolanta Kalniņa" r:id="rId1099" minRId="5705" maxRId="5738">
    <sheetIdMap count="3">
      <sheetId val="1"/>
      <sheetId val="2"/>
      <sheetId val="3"/>
    </sheetIdMap>
  </header>
  <header guid="{87F63732-476D-4A4E-A987-CD32FE32DE89}" dateTime="2019-01-16T17:31:23" maxSheetId="4" userName="Jolanta Kalniņa" r:id="rId1100" minRId="5739">
    <sheetIdMap count="3">
      <sheetId val="1"/>
      <sheetId val="2"/>
      <sheetId val="3"/>
    </sheetIdMap>
  </header>
  <header guid="{EC26107E-D4B7-4AEB-A81A-79D5FD93DF4B}" dateTime="2019-01-16T17:34:12" maxSheetId="4" userName="Jolanta Kalniņa" r:id="rId1101" minRId="5740">
    <sheetIdMap count="3">
      <sheetId val="1"/>
      <sheetId val="2"/>
      <sheetId val="3"/>
    </sheetIdMap>
  </header>
  <header guid="{413820D8-FC34-468D-B1CD-1EC1F2050FA7}" dateTime="2019-01-16T17:35:45" maxSheetId="4" userName="Jolanta Kalniņa" r:id="rId1102" minRId="5741">
    <sheetIdMap count="3">
      <sheetId val="1"/>
      <sheetId val="2"/>
      <sheetId val="3"/>
    </sheetIdMap>
  </header>
  <header guid="{DBB7154F-71F9-4312-9155-3F61EC321DA7}" dateTime="2019-01-16T17:40:12" maxSheetId="4" userName="Jolanta Kalniņa" r:id="rId1103" minRId="5742" maxRId="5745">
    <sheetIdMap count="3">
      <sheetId val="1"/>
      <sheetId val="2"/>
      <sheetId val="3"/>
    </sheetIdMap>
  </header>
  <header guid="{93180A24-2B3A-4DEA-B34D-96B6EDB8F7B9}" dateTime="2019-01-17T08:11:52" maxSheetId="4" userName="Natalija Vdobčenko" r:id="rId1104" minRId="5746" maxRId="5747">
    <sheetIdMap count="3">
      <sheetId val="1"/>
      <sheetId val="2"/>
      <sheetId val="3"/>
    </sheetIdMap>
  </header>
  <header guid="{D2ECBAD4-4003-463C-9A52-93156E4CA190}" dateTime="2019-01-17T08:19:11" maxSheetId="4" userName="Natalija Vdobčenko" r:id="rId1105" minRId="5749" maxRId="5758">
    <sheetIdMap count="3">
      <sheetId val="1"/>
      <sheetId val="2"/>
      <sheetId val="3"/>
    </sheetIdMap>
  </header>
  <header guid="{D1C54A9D-178D-4363-88DA-E3335C7BE746}" dateTime="2019-01-17T08:20:27" maxSheetId="4" userName="Natalija Vdobčenko" r:id="rId1106" minRId="5759" maxRId="5760">
    <sheetIdMap count="3">
      <sheetId val="1"/>
      <sheetId val="2"/>
      <sheetId val="3"/>
    </sheetIdMap>
  </header>
  <header guid="{368DD54B-F42B-4971-B3C1-93D654494077}" dateTime="2019-01-17T08:22:21" maxSheetId="4" userName="Natalija Vdobčenko" r:id="rId1107" minRId="5761" maxRId="5762">
    <sheetIdMap count="3">
      <sheetId val="1"/>
      <sheetId val="2"/>
      <sheetId val="3"/>
    </sheetIdMap>
  </header>
  <header guid="{E6E29DF8-719A-4476-BAD8-C213803DE54B}" dateTime="2019-01-17T08:30:19" maxSheetId="4" userName="Natalija Vdobčenko" r:id="rId1108" minRId="5763" maxRId="5773">
    <sheetIdMap count="3">
      <sheetId val="1"/>
      <sheetId val="2"/>
      <sheetId val="3"/>
    </sheetIdMap>
  </header>
  <header guid="{8B988221-19C8-4F4C-96C0-8778BE28F3E9}" dateTime="2019-01-17T08:31:04" maxSheetId="4" userName="Natalija Vdobčenko" r:id="rId1109" minRId="5774" maxRId="5775">
    <sheetIdMap count="3">
      <sheetId val="1"/>
      <sheetId val="2"/>
      <sheetId val="3"/>
    </sheetIdMap>
  </header>
  <header guid="{EA95C684-5172-40C0-A107-19669482382B}" dateTime="2019-01-17T08:32:13" maxSheetId="4" userName="Natalija Vdobčenko" r:id="rId1110" minRId="5776" maxRId="5780">
    <sheetIdMap count="3">
      <sheetId val="1"/>
      <sheetId val="2"/>
      <sheetId val="3"/>
    </sheetIdMap>
  </header>
  <header guid="{D23D95DF-725D-4D2B-B390-97089DB01236}" dateTime="2019-01-17T08:34:54" maxSheetId="4" userName="Natalija Vdobčenko" r:id="rId1111" minRId="5781" maxRId="5783">
    <sheetIdMap count="3">
      <sheetId val="1"/>
      <sheetId val="2"/>
      <sheetId val="3"/>
    </sheetIdMap>
  </header>
  <header guid="{3570E795-511D-42EA-804E-4D058CD0C943}" dateTime="2019-01-17T09:13:25" maxSheetId="4" userName="Natalija Vdobčenko" r:id="rId1112" minRId="5784">
    <sheetIdMap count="3">
      <sheetId val="1"/>
      <sheetId val="2"/>
      <sheetId val="3"/>
    </sheetIdMap>
  </header>
  <header guid="{06F084BF-7CA3-465C-9016-25AF810149A1}" dateTime="2019-01-17T09:20:02" maxSheetId="4" userName="Natalija Vdobčenko" r:id="rId1113" minRId="5785">
    <sheetIdMap count="3">
      <sheetId val="1"/>
      <sheetId val="2"/>
      <sheetId val="3"/>
    </sheetIdMap>
  </header>
  <header guid="{10927903-4342-4B83-A229-9DB3367F8223}" dateTime="2019-01-17T09:23:08" maxSheetId="4" userName="Natalija Vdobčenko" r:id="rId1114" minRId="5786" maxRId="5787">
    <sheetIdMap count="3">
      <sheetId val="1"/>
      <sheetId val="2"/>
      <sheetId val="3"/>
    </sheetIdMap>
  </header>
  <header guid="{D820A673-4397-4CB2-9A34-93E4BE55EE7C}" dateTime="2019-01-17T09:24:56" maxSheetId="4" userName="Natalija Vdobčenko" r:id="rId1115" minRId="5788" maxRId="5789">
    <sheetIdMap count="3">
      <sheetId val="1"/>
      <sheetId val="2"/>
      <sheetId val="3"/>
    </sheetIdMap>
  </header>
  <header guid="{0BD0F681-3801-4ED1-A5A3-12D44F8CB294}" dateTime="2019-01-17T09:25:51" maxSheetId="4" userName="Natalija Vdobčenko" r:id="rId1116" minRId="5790">
    <sheetIdMap count="3">
      <sheetId val="1"/>
      <sheetId val="2"/>
      <sheetId val="3"/>
    </sheetIdMap>
  </header>
  <header guid="{18132B5C-96A0-4530-95FF-AD356998255F}" dateTime="2019-01-17T09:28:15" maxSheetId="4" userName="Natalija Vdobčenko" r:id="rId1117" minRId="5791" maxRId="5792">
    <sheetIdMap count="3">
      <sheetId val="1"/>
      <sheetId val="2"/>
      <sheetId val="3"/>
    </sheetIdMap>
  </header>
  <header guid="{C3EAF11C-8DE3-4584-898F-3DC91BA329F9}" dateTime="2019-01-17T09:30:46" maxSheetId="4" userName="Natalija Vdobčenko" r:id="rId1118" minRId="5793" maxRId="5799">
    <sheetIdMap count="3">
      <sheetId val="1"/>
      <sheetId val="2"/>
      <sheetId val="3"/>
    </sheetIdMap>
  </header>
  <header guid="{99DA152D-91C4-4F05-85C2-8F4AC4A23AD8}" dateTime="2019-01-17T09:42:29" maxSheetId="4" userName="Natalija Vdobčenko" r:id="rId1119" minRId="5800" maxRId="5827">
    <sheetIdMap count="3">
      <sheetId val="1"/>
      <sheetId val="2"/>
      <sheetId val="3"/>
    </sheetIdMap>
  </header>
  <header guid="{6E71180B-C391-4F7A-8B42-2DE681D77EBD}" dateTime="2019-01-17T09:45:21" maxSheetId="4" userName="Natalija Vdobčenko" r:id="rId1120" minRId="5828" maxRId="5833">
    <sheetIdMap count="3">
      <sheetId val="1"/>
      <sheetId val="2"/>
      <sheetId val="3"/>
    </sheetIdMap>
  </header>
  <header guid="{EEF8C339-232F-412E-B5B7-18BDB82514E0}" dateTime="2019-01-17T10:09:04" maxSheetId="4" userName="Natalija Vdobčenko" r:id="rId1121" minRId="5834" maxRId="5853">
    <sheetIdMap count="3">
      <sheetId val="1"/>
      <sheetId val="2"/>
      <sheetId val="3"/>
    </sheetIdMap>
  </header>
  <header guid="{BB15BACB-1E9A-4E81-9243-113B9900C647}" dateTime="2019-01-17T10:10:29" maxSheetId="4" userName="Natalija Vdobčenko" r:id="rId1122" minRId="5854" maxRId="5856">
    <sheetIdMap count="3">
      <sheetId val="1"/>
      <sheetId val="2"/>
      <sheetId val="3"/>
    </sheetIdMap>
  </header>
  <header guid="{C7B1D0D9-C3B8-4BB5-A81C-26721A665957}" dateTime="2019-01-17T10:17:26" maxSheetId="4" userName="Natalija Vdobčenko" r:id="rId1123" minRId="5857" maxRId="5861">
    <sheetIdMap count="3">
      <sheetId val="1"/>
      <sheetId val="2"/>
      <sheetId val="3"/>
    </sheetIdMap>
  </header>
  <header guid="{E946155F-329F-477A-86E5-0A5D7651989A}" dateTime="2019-01-17T10:22:41" maxSheetId="4" userName="Natalija Vdobčenko" r:id="rId1124" minRId="5862" maxRId="5871">
    <sheetIdMap count="3">
      <sheetId val="1"/>
      <sheetId val="2"/>
      <sheetId val="3"/>
    </sheetIdMap>
  </header>
  <header guid="{EC7DFBC7-6034-44AE-B056-16B8D4AA2D55}" dateTime="2019-01-17T10:24:11" maxSheetId="4" userName="Natalija Vdobčenko" r:id="rId1125" minRId="5872" maxRId="5873">
    <sheetIdMap count="3">
      <sheetId val="1"/>
      <sheetId val="2"/>
      <sheetId val="3"/>
    </sheetIdMap>
  </header>
  <header guid="{F737AE3A-4BB9-49E4-B6A4-8733821E6EA8}" dateTime="2019-01-17T10:27:17" maxSheetId="4" userName="Natalija Vdobčenko" r:id="rId1126" minRId="5874">
    <sheetIdMap count="3">
      <sheetId val="1"/>
      <sheetId val="2"/>
      <sheetId val="3"/>
    </sheetIdMap>
  </header>
  <header guid="{6DAC19FC-964E-40EC-9E96-73937B753E50}" dateTime="2019-01-17T10:33:32" maxSheetId="4" userName="Natalija Vdobčenko" r:id="rId1127" minRId="5875" maxRId="5877">
    <sheetIdMap count="3">
      <sheetId val="1"/>
      <sheetId val="2"/>
      <sheetId val="3"/>
    </sheetIdMap>
  </header>
  <header guid="{DF00C9B7-C87A-487B-A2AB-69304FA00DA5}" dateTime="2019-01-17T10:38:11" maxSheetId="4" userName="Natalija Vdobčenko" r:id="rId1128" minRId="5878" maxRId="5893">
    <sheetIdMap count="3">
      <sheetId val="1"/>
      <sheetId val="2"/>
      <sheetId val="3"/>
    </sheetIdMap>
  </header>
  <header guid="{C4E451A8-242E-45F6-A9D9-FDBC6089E9F2}" dateTime="2019-01-17T10:39:12" maxSheetId="4" userName="Natalija Vdobčenko" r:id="rId1129" minRId="5894" maxRId="5895">
    <sheetIdMap count="3">
      <sheetId val="1"/>
      <sheetId val="2"/>
      <sheetId val="3"/>
    </sheetIdMap>
  </header>
  <header guid="{123EA963-15F3-4635-9B8B-C79D66C11EAF}" dateTime="2019-01-17T10:44:49" maxSheetId="4" userName="Natalija Vdobčenko" r:id="rId1130" minRId="5896" maxRId="5898">
    <sheetIdMap count="3">
      <sheetId val="1"/>
      <sheetId val="2"/>
      <sheetId val="3"/>
    </sheetIdMap>
  </header>
  <header guid="{57F0CDC9-9150-428B-90C5-FC40BF1AB17A}" dateTime="2019-01-17T10:55:11" maxSheetId="4" userName="Jolanta Kalniņa" r:id="rId1131" minRId="5899">
    <sheetIdMap count="3">
      <sheetId val="1"/>
      <sheetId val="2"/>
      <sheetId val="3"/>
    </sheetIdMap>
  </header>
  <header guid="{09D3134A-B52F-462B-BE9E-A5A3FB45EE13}" dateTime="2019-01-17T10:56:18" maxSheetId="4" userName="Jolanta Kalniņa" r:id="rId1132" minRId="5901">
    <sheetIdMap count="3">
      <sheetId val="1"/>
      <sheetId val="2"/>
      <sheetId val="3"/>
    </sheetIdMap>
  </header>
  <header guid="{87D2C41D-B0C5-4351-B1B1-F1978815351E}" dateTime="2019-01-17T11:02:40" maxSheetId="4" userName="Jolanta Kalniņa" r:id="rId1133" minRId="5902" maxRId="5922">
    <sheetIdMap count="3">
      <sheetId val="1"/>
      <sheetId val="2"/>
      <sheetId val="3"/>
    </sheetIdMap>
  </header>
  <header guid="{7A4586CA-1463-4BC0-9C1B-B81AE70AC3BA}" dateTime="2019-01-17T11:15:33" maxSheetId="4" userName="Jolanta Kalniņa" r:id="rId1134" minRId="5924" maxRId="5951">
    <sheetIdMap count="3">
      <sheetId val="1"/>
      <sheetId val="2"/>
      <sheetId val="3"/>
    </sheetIdMap>
  </header>
  <header guid="{E8584376-6C6D-4DE9-A42F-A511E9812E30}" dateTime="2019-01-17T11:31:26" maxSheetId="4" userName="Jolanta Kalniņa" r:id="rId1135" minRId="5953" maxRId="5957">
    <sheetIdMap count="3">
      <sheetId val="1"/>
      <sheetId val="2"/>
      <sheetId val="3"/>
    </sheetIdMap>
  </header>
  <header guid="{D4CFC337-37DD-4D03-B0A7-9E5D3EDABAD2}" dateTime="2019-01-17T11:32:49" maxSheetId="4" userName="Jolanta Kalniņa" r:id="rId1136">
    <sheetIdMap count="3">
      <sheetId val="1"/>
      <sheetId val="2"/>
      <sheetId val="3"/>
    </sheetIdMap>
  </header>
  <header guid="{9EBF2478-3326-4128-ABEF-EEAE7B71F225}" dateTime="2019-01-17T11:33:39" maxSheetId="4" userName="Jolanta Kalniņa" r:id="rId1137">
    <sheetIdMap count="3">
      <sheetId val="1"/>
      <sheetId val="2"/>
      <sheetId val="3"/>
    </sheetIdMap>
  </header>
  <header guid="{205DB879-B9BB-44E7-B9F2-9F8172BEEB3B}" dateTime="2019-01-17T11:46:54" maxSheetId="4" userName="Jolanta Kalniņa" r:id="rId1138" minRId="5958" maxRId="5963">
    <sheetIdMap count="3">
      <sheetId val="1"/>
      <sheetId val="2"/>
      <sheetId val="3"/>
    </sheetIdMap>
  </header>
  <header guid="{7D621FE7-479F-4A2C-95B6-9ECDDB07DBF9}" dateTime="2019-01-17T11:58:04" maxSheetId="4" userName="Jolanta Kalniņa" r:id="rId1139" minRId="5964" maxRId="5966">
    <sheetIdMap count="3">
      <sheetId val="1"/>
      <sheetId val="2"/>
      <sheetId val="3"/>
    </sheetIdMap>
  </header>
  <header guid="{EFAC61BA-4604-4584-918C-4736A8331CE1}" dateTime="2019-01-17T11:59:03" maxSheetId="4" userName="Jolanta Kalniņa" r:id="rId1140" minRId="5967">
    <sheetIdMap count="3">
      <sheetId val="1"/>
      <sheetId val="2"/>
      <sheetId val="3"/>
    </sheetIdMap>
  </header>
  <header guid="{B515F05B-E615-4BA7-8242-4E74AA53D2D5}" dateTime="2019-01-17T13:29:03" maxSheetId="4" userName="Natalija Vdobčenko" r:id="rId1141">
    <sheetIdMap count="3">
      <sheetId val="1"/>
      <sheetId val="2"/>
      <sheetId val="3"/>
    </sheetIdMap>
  </header>
  <header guid="{22E047E1-3751-44BC-8B44-8955FFBF5FE0}" dateTime="2019-01-17T15:31:12" maxSheetId="4" userName="Jolanta Kalniņa" r:id="rId1142">
    <sheetIdMap count="3">
      <sheetId val="1"/>
      <sheetId val="2"/>
      <sheetId val="3"/>
    </sheetIdMap>
  </header>
  <header guid="{37E19C05-5712-4B14-8464-6E720E387917}" dateTime="2019-01-17T15:39:52" maxSheetId="4" userName="Jolanta Kalniņa" r:id="rId1143" minRId="5969" maxRId="5970">
    <sheetIdMap count="3">
      <sheetId val="1"/>
      <sheetId val="2"/>
      <sheetId val="3"/>
    </sheetIdMap>
  </header>
  <header guid="{CCF50B88-B0DC-499A-8518-F13473561562}" dateTime="2019-01-17T16:27:19" maxSheetId="4" userName="Jolanta Kalniņa" r:id="rId1144" minRId="5971" maxRId="5972">
    <sheetIdMap count="3">
      <sheetId val="1"/>
      <sheetId val="2"/>
      <sheetId val="3"/>
    </sheetIdMap>
  </header>
  <header guid="{0BC7DD86-5D07-47C5-BA6C-07D2764AB2DA}" dateTime="2019-01-17T16:33:05" maxSheetId="4" userName="Natalija Vdobčenko" r:id="rId1145">
    <sheetIdMap count="3">
      <sheetId val="1"/>
      <sheetId val="2"/>
      <sheetId val="3"/>
    </sheetIdMap>
  </header>
  <header guid="{9E5CA20B-23D7-4D2C-84F0-27BF4C0ABB66}" dateTime="2019-01-18T08:08:35" maxSheetId="4" userName="Jolanta Kalniņa" r:id="rId1146">
    <sheetIdMap count="3">
      <sheetId val="1"/>
      <sheetId val="2"/>
      <sheetId val="3"/>
    </sheetIdMap>
  </header>
  <header guid="{DAB0479C-1CFB-4B83-84D3-94A704B1F28B}" dateTime="2019-01-21T11:16:35" maxSheetId="4" userName="Jolanta Kalniņa" r:id="rId1147" minRId="5973" maxRId="5974">
    <sheetIdMap count="3">
      <sheetId val="1"/>
      <sheetId val="2"/>
      <sheetId val="3"/>
    </sheetIdMap>
  </header>
  <header guid="{2009F0D3-4173-46CA-9A5B-73031A0E681D}" dateTime="2019-01-21T13:23:08" maxSheetId="4" userName="Natalija Vdobčenko" r:id="rId1148">
    <sheetIdMap count="3">
      <sheetId val="1"/>
      <sheetId val="2"/>
      <sheetId val="3"/>
    </sheetIdMap>
  </header>
  <header guid="{1E6C42D1-40CD-4835-8BB4-0B64A739263A}" dateTime="2019-01-22T08:34:44" maxSheetId="4" userName="Jolanta Kalniņa" r:id="rId1149" minRId="5975">
    <sheetIdMap count="3">
      <sheetId val="1"/>
      <sheetId val="2"/>
      <sheetId val="3"/>
    </sheetIdMap>
  </header>
  <header guid="{ED153959-A108-454C-ACBC-643621316BA8}" dateTime="2019-01-22T08:39:00" maxSheetId="4" userName="Jolanta Kalniņa" r:id="rId1150" minRId="5976" maxRId="5980">
    <sheetIdMap count="3">
      <sheetId val="1"/>
      <sheetId val="2"/>
      <sheetId val="3"/>
    </sheetIdMap>
  </header>
  <header guid="{97C34C43-ADDF-4D7A-906A-CA1E145C2FAA}" dateTime="2019-01-22T09:28:47" maxSheetId="4" userName="Natalija Vdobčenko" r:id="rId1151">
    <sheetIdMap count="3">
      <sheetId val="1"/>
      <sheetId val="2"/>
      <sheetId val="3"/>
    </sheetIdMap>
  </header>
  <header guid="{399B6B38-D56E-4C46-B3C4-8B0F39B0C3AC}" dateTime="2019-01-22T11:15:38" maxSheetId="4" userName="Natalija Vdobčenko" r:id="rId1152">
    <sheetIdMap count="3">
      <sheetId val="1"/>
      <sheetId val="2"/>
      <sheetId val="3"/>
    </sheetIdMap>
  </header>
  <header guid="{9FF5AE35-1F66-4D68-8AD5-5EB9A1DD39D5}" dateTime="2019-01-22T11:34:03" maxSheetId="4" userName="Natalija Vdobčenko" r:id="rId1153">
    <sheetIdMap count="3">
      <sheetId val="1"/>
      <sheetId val="2"/>
      <sheetId val="3"/>
    </sheetIdMap>
  </header>
  <header guid="{0AC59BC1-1DB4-4D49-8A40-F2DDBD1F975D}" dateTime="2019-01-22T13:49:46" maxSheetId="4" userName="Natalija Vdobčenko" r:id="rId1154" minRId="5981" maxRId="5984">
    <sheetIdMap count="3">
      <sheetId val="1"/>
      <sheetId val="2"/>
      <sheetId val="3"/>
    </sheetIdMap>
  </header>
  <header guid="{0B2E6535-21E9-453D-A0E5-7BA26F0BE907}" dateTime="2019-01-23T15:40:02" maxSheetId="4" userName="Natalija Vdobčenko" r:id="rId1155">
    <sheetIdMap count="3">
      <sheetId val="1"/>
      <sheetId val="2"/>
      <sheetId val="3"/>
    </sheetIdMap>
  </header>
  <header guid="{76DFA053-2C1D-45EF-BA27-15E9B2C5516E}" dateTime="2019-01-24T10:51:14" maxSheetId="4" userName="Natalija Vdobčenko" r:id="rId1156">
    <sheetIdMap count="3">
      <sheetId val="1"/>
      <sheetId val="2"/>
      <sheetId val="3"/>
    </sheetIdMap>
  </header>
  <header guid="{48563C59-1176-4E67-BD19-D330FFC7AEB5}" dateTime="2019-01-24T11:07:00" maxSheetId="4" userName="Natalija Vdobčenko" r:id="rId1157">
    <sheetIdMap count="3">
      <sheetId val="1"/>
      <sheetId val="2"/>
      <sheetId val="3"/>
    </sheetIdMap>
  </header>
  <header guid="{98BB4232-AFFD-4B90-8981-7CE53C5E0DB5}" dateTime="2019-01-24T17:19:48" maxSheetId="4" userName="Natalija Vdobčenko" r:id="rId1158">
    <sheetIdMap count="3">
      <sheetId val="1"/>
      <sheetId val="2"/>
      <sheetId val="3"/>
    </sheetIdMap>
  </header>
  <header guid="{541726EF-6041-4A69-9E65-535E289D63B9}" dateTime="2019-01-25T10:26:22" maxSheetId="4" userName="Jolanta Kalniņa" r:id="rId1159" minRId="5985">
    <sheetIdMap count="3">
      <sheetId val="1"/>
      <sheetId val="2"/>
      <sheetId val="3"/>
    </sheetIdMap>
  </header>
  <header guid="{F46BB0F8-08B3-43C1-B62B-923CF0B73AE2}" dateTime="2019-01-25T10:46:46" maxSheetId="4" userName="Dace Riterfelte" r:id="rId1160" minRId="5986" maxRId="5987">
    <sheetIdMap count="3">
      <sheetId val="1"/>
      <sheetId val="2"/>
      <sheetId val="3"/>
    </sheetIdMap>
  </header>
</headers>
</file>

<file path=xl/revisions/revisionLog10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9" sId="1">
    <oc r="K43">
      <v>418790</v>
    </oc>
    <nc r="K43">
      <v>392133</v>
    </nc>
  </rcc>
  <rcc rId="5500" sId="1">
    <oc r="H91">
      <v>553085</v>
    </oc>
    <nc r="H91">
      <v>517085</v>
    </nc>
  </rcc>
  <rcc rId="5501" sId="1">
    <oc r="H88">
      <v>17544</v>
    </oc>
    <nc r="H88">
      <v>14772</v>
    </nc>
  </rcc>
  <rcc rId="5502" sId="1">
    <oc r="H83">
      <v>5856</v>
    </oc>
    <nc r="H83">
      <v>54856</v>
    </nc>
  </rcc>
  <rcc rId="5503" sId="1">
    <oc r="K83">
      <v>93054</v>
    </oc>
    <nc r="K83">
      <v>76454</v>
    </nc>
  </rcc>
  <rcc rId="5504" sId="1">
    <oc r="I93">
      <v>17221</v>
    </oc>
    <nc r="I93">
      <v>13721</v>
    </nc>
  </rcc>
  <rcc rId="5505" sId="1">
    <oc r="I98">
      <v>155942</v>
    </oc>
    <nc r="I98">
      <v>160467</v>
    </nc>
  </rcc>
</revisions>
</file>

<file path=xl/revisions/revisionLog10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6" sId="1">
    <oc r="F38">
      <v>105311</v>
    </oc>
    <nc r="F38">
      <v>109796</v>
    </nc>
  </rcc>
  <rcc rId="5507" sId="1">
    <oc r="G38">
      <v>25369</v>
    </oc>
    <nc r="G38">
      <v>26450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0" sId="1">
    <oc r="H18">
      <v>11114</v>
    </oc>
    <nc r="H18">
      <v>11860</v>
    </nc>
  </rcc>
  <rcc rId="5511" sId="1">
    <oc r="H19">
      <v>18495</v>
    </oc>
    <nc r="H19">
      <v>16855</v>
    </nc>
  </rcc>
  <rcc rId="5512" sId="1">
    <oc r="H20">
      <v>22480</v>
    </oc>
    <nc r="H20">
      <v>22430</v>
    </nc>
  </rcc>
  <rcc rId="5513" sId="1">
    <oc r="H21">
      <v>18693</v>
    </oc>
    <nc r="H21">
      <v>20393</v>
    </nc>
  </rcc>
  <rcc rId="5514" sId="1">
    <oc r="H22">
      <v>13118</v>
    </oc>
    <nc r="H22">
      <v>13568</v>
    </nc>
  </rcc>
  <rcc rId="5515" sId="1">
    <oc r="H23">
      <v>33571</v>
    </oc>
    <nc r="H23">
      <v>32551</v>
    </nc>
  </rcc>
  <rcc rId="5516" sId="1">
    <oc r="H24">
      <v>27717</v>
    </oc>
    <nc r="H24">
      <v>27317</v>
    </nc>
  </rcc>
  <rcc rId="5517" sId="1">
    <oc r="H25">
      <v>6771</v>
    </oc>
    <nc r="H25">
      <v>7581</v>
    </nc>
  </rcc>
  <rcc rId="5518" sId="1">
    <oc r="H26">
      <v>24680</v>
    </oc>
    <nc r="H26">
      <v>26430</v>
    </nc>
  </rcc>
  <rcc rId="5519" sId="1">
    <oc r="H27">
      <v>55030</v>
    </oc>
    <nc r="H27">
      <v>28055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2" sId="1">
    <oc r="H101">
      <v>741188</v>
    </oc>
    <nc r="H101">
      <v>707118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4" sId="1">
    <oc r="K43">
      <v>392133</v>
    </oc>
    <nc r="K43">
      <v>440133</v>
    </nc>
  </rcc>
</revisions>
</file>

<file path=xl/revisions/revisionLog10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5" sId="1">
    <oc r="B186" t="inlineStr">
      <is>
        <t>JIVC projekts "Proti un dari"</t>
      </is>
    </oc>
    <nc r="B186" t="inlineStr">
      <is>
        <t>Bērzupes ERASMUS projekts</t>
      </is>
    </nc>
  </rcc>
  <rcc rId="5526" sId="1">
    <nc r="H186">
      <v>25972</v>
    </nc>
  </rcc>
  <rcc rId="5527" sId="1">
    <oc r="B195" t="inlineStr">
      <is>
        <t>Māslas skolas Erasmus projekts</t>
      </is>
    </oc>
    <nc r="B195" t="inlineStr">
      <is>
        <t>1. vsk.  Erasmus projekts</t>
      </is>
    </nc>
  </rcc>
  <rcc rId="5528" sId="1">
    <nc r="H195">
      <v>13147</v>
    </nc>
  </rcc>
  <rcc rId="5529" sId="1">
    <oc r="H182">
      <v>9174</v>
    </oc>
    <nc r="H182">
      <v>11413</v>
    </nc>
  </rcc>
  <rcc rId="5530" sId="1">
    <nc r="H193">
      <v>15867</v>
    </nc>
  </rcc>
  <rcc rId="5531" sId="1">
    <nc r="H194">
      <v>22242</v>
    </nc>
  </rcc>
  <rcc rId="5532" sId="1">
    <oc r="H158">
      <v>150780</v>
    </oc>
    <nc r="H158">
      <v>151159</v>
    </nc>
  </rcc>
  <rcc rId="5533" sId="1">
    <oc r="H157">
      <v>44648</v>
    </oc>
    <nc r="H157">
      <v>46261</v>
    </nc>
  </rcc>
  <rcc rId="5534" sId="1">
    <oc r="H151">
      <v>115855</v>
    </oc>
    <nc r="H151">
      <v>116692</v>
    </nc>
  </rcc>
  <rcc rId="5535" sId="1">
    <oc r="H156">
      <v>64235</v>
    </oc>
    <nc r="H156">
      <v>64598</v>
    </nc>
  </rcc>
  <rcc rId="5536" sId="1">
    <oc r="H159">
      <v>375140</v>
    </oc>
    <nc r="H159">
      <v>376825</v>
    </nc>
  </rcc>
  <rcc rId="5537" sId="1">
    <oc r="H160">
      <v>201269</v>
    </oc>
    <nc r="H160">
      <v>201782</v>
    </nc>
  </rcc>
  <rcc rId="5538" sId="1">
    <oc r="H161">
      <v>48035</v>
    </oc>
    <nc r="H161">
      <v>48815</v>
    </nc>
  </rcc>
</revisions>
</file>

<file path=xl/revisions/revisionLog10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9" sId="1">
    <oc r="F159">
      <v>809048</v>
    </oc>
    <nc r="F159">
      <v>812507</v>
    </nc>
  </rcc>
  <rcc rId="5540" sId="1">
    <oc r="G159">
      <v>196399</v>
    </oc>
    <nc r="G159">
      <v>197232</v>
    </nc>
  </rcc>
  <rcc rId="5541" sId="1">
    <oc r="F158">
      <v>467373</v>
    </oc>
    <nc r="F158">
      <v>469539</v>
    </nc>
  </rcc>
  <rcc rId="5542" sId="1">
    <oc r="G158">
      <v>113132</v>
    </oc>
    <nc r="G158">
      <v>113654</v>
    </nc>
  </rcc>
  <rcc rId="5543" sId="1">
    <oc r="F160">
      <v>319758</v>
    </oc>
    <nc r="F160">
      <v>320074</v>
    </nc>
  </rcc>
  <rcc rId="5544" sId="1">
    <oc r="G160">
      <v>77459</v>
    </oc>
    <nc r="G160">
      <v>77535</v>
    </nc>
  </rcc>
  <rcc rId="5545" sId="1">
    <oc r="F163">
      <v>105423</v>
    </oc>
    <nc r="F163">
      <v>105934</v>
    </nc>
  </rcc>
  <rcc rId="5546" sId="1">
    <oc r="G163">
      <v>25826</v>
    </oc>
    <nc r="G163">
      <v>25949</v>
    </nc>
  </rcc>
  <rcc rId="5547" sId="1">
    <oc r="F164">
      <v>300793</v>
    </oc>
    <nc r="F164">
      <v>300832</v>
    </nc>
  </rcc>
  <rcc rId="5548" sId="1">
    <oc r="G164">
      <v>72891</v>
    </oc>
    <nc r="G164">
      <v>72900</v>
    </nc>
  </rcc>
  <rcc rId="5549" sId="1">
    <oc r="F161">
      <v>128888</v>
    </oc>
    <nc r="F161">
      <v>129365</v>
    </nc>
  </rcc>
  <rcc rId="5550" sId="1">
    <oc r="G161">
      <v>31480</v>
    </oc>
    <nc r="G161">
      <v>31595</v>
    </nc>
  </rcc>
  <rcc rId="5551" sId="1">
    <oc r="F162">
      <v>135344</v>
    </oc>
    <nc r="F162">
      <v>135481</v>
    </nc>
  </rcc>
  <rcc rId="5552" sId="1">
    <oc r="G162">
      <v>33035</v>
    </oc>
    <nc r="G162">
      <v>33068</v>
    </nc>
  </rcc>
  <rcc rId="5553" sId="1">
    <oc r="F165">
      <v>170764</v>
    </oc>
    <nc r="F165">
      <v>170848</v>
    </nc>
  </rcc>
  <rcc rId="5554" sId="1">
    <oc r="G165">
      <v>41570</v>
    </oc>
    <nc r="G165">
      <v>41590</v>
    </nc>
  </rcc>
  <rcc rId="5555" sId="1">
    <oc r="F172">
      <v>153022</v>
    </oc>
    <nc r="F172">
      <v>153320</v>
    </nc>
  </rcc>
  <rcc rId="5556" sId="1">
    <oc r="G172">
      <v>37680</v>
    </oc>
    <nc r="G172">
      <v>37752</v>
    </nc>
  </rcc>
  <rcc rId="5557" sId="1">
    <oc r="F168">
      <v>456375</v>
    </oc>
    <nc r="F168">
      <v>457568</v>
    </nc>
  </rcc>
  <rcc rId="5558" sId="1">
    <oc r="G168">
      <v>110371</v>
    </oc>
    <nc r="G168">
      <v>110659</v>
    </nc>
  </rcc>
</revisions>
</file>

<file path=xl/revisions/revisionLog10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59" sId="1" ref="A186:XFD186" action="insertRow">
    <undo index="65535" exp="area" ref3D="1" dr="$A$187:$XFD$188" dn="Z_3A56BBDD_68CD_4AEA_B9E4_12391459D4C4_.wvu.Rows" sId="1"/>
  </rrc>
  <rcc rId="5560" sId="1">
    <nc r="A186" t="inlineStr">
      <is>
        <t>09.821</t>
      </is>
    </nc>
  </rcc>
  <rcc rId="5561" sId="1">
    <nc r="B186" t="inlineStr">
      <is>
        <t>PIUAC ENI-LLB projekts</t>
      </is>
    </nc>
  </rcc>
  <rcc rId="5562" sId="1">
    <nc r="D186">
      <f>SUM(E186,H186,I186:N186)</f>
    </nc>
  </rcc>
  <rcc rId="5563" sId="1">
    <nc r="E186">
      <f>SUM(F186:G186)</f>
    </nc>
  </rcc>
  <rcc rId="5564" sId="1">
    <nc r="F186">
      <v>23107</v>
    </nc>
  </rcc>
  <rcc rId="5565" sId="1">
    <nc r="G186">
      <v>5566</v>
    </nc>
  </rcc>
  <rcc rId="5566" sId="1">
    <nc r="H186">
      <v>29232</v>
    </nc>
  </rcc>
  <rcc rId="5567" sId="1">
    <nc r="K186">
      <v>29685</v>
    </nc>
  </rcc>
  <rcc rId="5568" sId="1">
    <nc r="M186">
      <v>50219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0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71" sId="1">
    <oc r="H101">
      <v>707118</v>
    </oc>
    <nc r="H101">
      <v>727118</v>
    </nc>
  </rcc>
</revisions>
</file>

<file path=xl/revisions/revisionLog10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3" sId="1">
    <oc r="H91">
      <v>517085</v>
    </oc>
    <nc r="H91">
      <v>272266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7" sId="1">
    <oc r="F16">
      <v>822313</v>
    </oc>
    <nc r="F16">
      <v>863598</v>
    </nc>
  </rcc>
  <rcc rId="5578" sId="1">
    <oc r="G16">
      <v>212943</v>
    </oc>
    <nc r="G16">
      <v>213040</v>
    </nc>
  </rcc>
</revisions>
</file>

<file path=xl/revisions/revisionLog10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9" sId="1">
    <oc r="F42">
      <v>84321</v>
    </oc>
    <nc r="F42">
      <v>84700</v>
    </nc>
  </rcc>
  <rcc rId="5580" sId="1">
    <oc r="G42">
      <v>20313</v>
    </oc>
    <nc r="G42">
      <v>20404</v>
    </nc>
  </rcc>
</revisions>
</file>

<file path=xl/revisions/revisionLog10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1" sId="1">
    <oc r="F28">
      <v>29849</v>
    </oc>
    <nc r="F28">
      <v>30482</v>
    </nc>
  </rcc>
  <rcc rId="5582" sId="1">
    <oc r="G28">
      <v>7191</v>
    </oc>
    <nc r="G28">
      <v>7343</v>
    </nc>
  </rcc>
  <rcc rId="5583" sId="1">
    <oc r="F38">
      <v>109796</v>
    </oc>
    <nc r="F38">
      <v>110439</v>
    </nc>
  </rcc>
  <rcc rId="5584" sId="1">
    <oc r="G38">
      <v>26450</v>
    </oc>
    <nc r="G38">
      <v>26605</v>
    </nc>
  </rcc>
  <rcc rId="5585" sId="1">
    <oc r="F24">
      <v>59674</v>
    </oc>
    <nc r="F24">
      <v>57947</v>
    </nc>
  </rcc>
  <rcc rId="5586" sId="1">
    <oc r="G24">
      <v>14375</v>
    </oc>
    <nc r="G24">
      <v>13960</v>
    </nc>
  </rcc>
</revisions>
</file>

<file path=xl/revisions/revisionLog10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8" sId="1">
    <oc r="F35">
      <v>176863</v>
    </oc>
    <nc r="F35">
      <v>179043</v>
    </nc>
  </rcc>
  <rcc rId="5589" sId="1">
    <oc r="G35">
      <v>47606</v>
    </oc>
    <nc r="G35">
      <v>48131</v>
    </nc>
  </rcc>
</revisions>
</file>

<file path=xl/revisions/revisionLog10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1" sId="1">
    <oc r="K48">
      <v>941242</v>
    </oc>
    <nc r="K48">
      <v>1112589</v>
    </nc>
  </rcc>
  <rcc rId="5592" sId="1">
    <oc r="K47">
      <v>2848630</v>
    </oc>
    <nc r="K47">
      <v>2812942</v>
    </nc>
  </rcc>
  <rcc rId="5593" sId="1">
    <oc r="K190">
      <v>3968391</v>
    </oc>
    <nc r="K190">
      <v>3613806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5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96" sId="1">
    <oc r="K44">
      <v>963270</v>
    </oc>
    <nc r="K44">
      <v>1195574</v>
    </nc>
  </rcc>
</revisions>
</file>

<file path=xl/revisions/revisionLog10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8" sId="1">
    <oc r="B192" t="inlineStr">
      <is>
        <t>PII Valodiņa erasmus projekts</t>
      </is>
    </oc>
    <nc r="B192" t="inlineStr">
      <is>
        <t>PII Valodiņa Erasmus projekts</t>
      </is>
    </nc>
  </rcc>
</revisions>
</file>

<file path=xl/revisions/revisionLog10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0" sId="1">
    <oc r="H167">
      <v>51974</v>
    </oc>
    <nc r="H167">
      <v>55006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3" sId="1">
    <oc r="D217">
      <v>-2494268</v>
    </oc>
    <nc r="D217">
      <v>-2613808</v>
    </nc>
  </rcc>
</revisions>
</file>

<file path=xl/revisions/revisionLog10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4" sId="1">
    <oc r="I95">
      <v>414790</v>
    </oc>
    <nc r="I95">
      <v>411317</v>
    </nc>
  </rcc>
</revisions>
</file>

<file path=xl/revisions/revisionLog10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5" sId="1">
    <oc r="F148">
      <v>398694</v>
    </oc>
    <nc r="F148">
      <v>398372</v>
    </nc>
  </rcc>
  <rcc rId="5606" sId="1">
    <oc r="G148">
      <v>96845</v>
    </oc>
    <nc r="G148">
      <v>96767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8" sId="1">
    <oc r="F149">
      <v>359479</v>
    </oc>
    <nc r="F149">
      <v>363758</v>
    </nc>
  </rcc>
  <rcc rId="5609" sId="1">
    <oc r="G149">
      <v>88599</v>
    </oc>
    <nc r="G149">
      <v>89630</v>
    </nc>
  </rcc>
  <rcc rId="5610" sId="1">
    <oc r="F151">
      <v>333184</v>
    </oc>
    <nc r="F151">
      <v>337131</v>
    </nc>
  </rcc>
  <rcc rId="5611" sId="1">
    <oc r="G151">
      <v>80864</v>
    </oc>
    <nc r="G151">
      <v>81815</v>
    </nc>
  </rcc>
  <rcc rId="5612" sId="1">
    <oc r="F157">
      <v>179726</v>
    </oc>
    <nc r="F157">
      <v>181860</v>
    </nc>
  </rcc>
  <rcc rId="5613" sId="1">
    <oc r="G157">
      <v>43726</v>
    </oc>
    <nc r="G157">
      <v>44240</v>
    </nc>
  </rcc>
  <rcc rId="5614" sId="1">
    <oc r="F153">
      <v>184160</v>
    </oc>
    <nc r="F153">
      <v>186575</v>
    </nc>
  </rcc>
  <rcc rId="5615" sId="1">
    <oc r="G153">
      <v>44794</v>
    </oc>
    <nc r="G153">
      <v>45376</v>
    </nc>
  </rcc>
  <rcc rId="5616" sId="1">
    <oc r="F152">
      <v>163989</v>
    </oc>
    <nc r="F152">
      <v>165020</v>
    </nc>
  </rcc>
  <rcc rId="5617" sId="1">
    <oc r="G152">
      <v>39935</v>
    </oc>
    <nc r="G152">
      <v>40184</v>
    </nc>
  </rcc>
  <rcc rId="5618" sId="1">
    <oc r="F154">
      <v>105815</v>
    </oc>
    <nc r="F154">
      <v>106543</v>
    </nc>
  </rcc>
  <rcc rId="5619" sId="1">
    <oc r="G154">
      <v>25921</v>
    </oc>
    <nc r="G154">
      <v>26096</v>
    </nc>
  </rcc>
  <rcc rId="5620" sId="1">
    <oc r="F155">
      <v>98357</v>
    </oc>
    <nc r="F155">
      <v>98794</v>
    </nc>
  </rcc>
  <rcc rId="5621" sId="1">
    <oc r="G155">
      <v>24294</v>
    </oc>
    <nc r="G155">
      <v>24399</v>
    </nc>
  </rcc>
  <rcc rId="5622" sId="1">
    <oc r="F159">
      <v>812507</v>
    </oc>
    <nc r="F159">
      <v>815950</v>
    </nc>
  </rcc>
  <rcc rId="5623" sId="1">
    <oc r="G159">
      <v>197232</v>
    </oc>
    <nc r="G159">
      <v>198062</v>
    </nc>
  </rcc>
  <rcc rId="5624" sId="1">
    <oc r="F158">
      <v>469539</v>
    </oc>
    <nc r="F158">
      <v>470823</v>
    </nc>
  </rcc>
  <rcc rId="5625" sId="1">
    <oc r="G158">
      <v>113654</v>
    </oc>
    <nc r="G158">
      <v>113963</v>
    </nc>
  </rcc>
  <rcc rId="5626" sId="1">
    <oc r="F160">
      <v>320074</v>
    </oc>
    <nc r="F160">
      <v>321533</v>
    </nc>
  </rcc>
  <rcc rId="5627" sId="1">
    <oc r="G160">
      <v>77535</v>
    </oc>
    <nc r="G160">
      <v>77886</v>
    </nc>
  </rcc>
  <rcc rId="5628" sId="1">
    <oc r="F163">
      <v>105934</v>
    </oc>
    <nc r="F163">
      <v>105930</v>
    </nc>
  </rcc>
  <rcc rId="5629" sId="1">
    <oc r="G166">
      <v>33086</v>
    </oc>
    <nc r="G166">
      <v>33085</v>
    </nc>
  </rcc>
  <rcc rId="5630" sId="1">
    <oc r="F166">
      <v>135553</v>
    </oc>
    <nc r="F166">
      <v>135551</v>
    </nc>
  </rcc>
  <rcc rId="5631" sId="1">
    <oc r="F164">
      <v>300832</v>
    </oc>
    <nc r="F164">
      <v>302287</v>
    </nc>
  </rcc>
  <rcc rId="5632" sId="1">
    <oc r="G164">
      <v>72900</v>
    </oc>
    <nc r="G164">
      <v>73250</v>
    </nc>
  </rcc>
</revisions>
</file>

<file path=xl/revisions/revisionLog10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3" sId="1">
    <oc r="F161">
      <v>129365</v>
    </oc>
    <nc r="F161">
      <v>129600</v>
    </nc>
  </rcc>
  <rcc rId="5634" sId="1">
    <oc r="G161">
      <v>31595</v>
    </oc>
    <nc r="G161">
      <v>31651</v>
    </nc>
  </rcc>
  <rcc rId="5635" sId="1">
    <oc r="F162">
      <v>135481</v>
    </oc>
    <nc r="F162">
      <v>135485</v>
    </nc>
  </rcc>
  <rcc rId="5636" sId="1">
    <oc r="G162">
      <v>33068</v>
    </oc>
    <nc r="G162">
      <v>33069</v>
    </nc>
  </rcc>
  <rcc rId="5637" sId="1">
    <oc r="F165">
      <v>170848</v>
    </oc>
    <nc r="F165">
      <v>170842</v>
    </nc>
  </rcc>
  <rcc rId="5638" sId="1">
    <oc r="G165">
      <v>41590</v>
    </oc>
    <nc r="G165">
      <v>41588</v>
    </nc>
  </rcc>
  <rcc rId="5639" sId="1">
    <oc r="F170">
      <v>92867</v>
    </oc>
    <nc r="F170">
      <v>92869</v>
    </nc>
  </rcc>
  <rcc rId="5640" sId="1">
    <oc r="G170">
      <v>23231</v>
    </oc>
    <nc r="G170">
      <v>23232</v>
    </nc>
  </rcc>
</revisions>
</file>

<file path=xl/revisions/revisionLog10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1" sId="1">
    <oc r="F169">
      <v>208176</v>
    </oc>
    <nc r="F169">
      <v>203441</v>
    </nc>
  </rcc>
  <rcc rId="5642" sId="1">
    <oc r="G169">
      <v>50900</v>
    </oc>
    <nc r="G169">
      <v>49759</v>
    </nc>
  </rcc>
  <rcc rId="5643" sId="1">
    <oc r="F171">
      <v>268338</v>
    </oc>
    <nc r="F171">
      <v>255725</v>
    </nc>
  </rcc>
  <rcc rId="5644" sId="1">
    <oc r="G171">
      <v>65071</v>
    </oc>
    <nc r="G171">
      <v>62034</v>
    </nc>
  </rcc>
</revisions>
</file>

<file path=xl/revisions/revisionLog10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5" sId="1">
    <oc r="F172">
      <v>153320</v>
    </oc>
    <nc r="F172">
      <v>153331</v>
    </nc>
  </rcc>
  <rcc rId="5646" sId="1">
    <oc r="G172">
      <v>37752</v>
    </oc>
    <nc r="G172">
      <v>37938</v>
    </nc>
  </rcc>
</revisions>
</file>

<file path=xl/revisions/revisionLog1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7" sId="1">
    <nc r="F175">
      <v>26775</v>
    </nc>
  </rcc>
  <rcc rId="5648" sId="1">
    <nc r="G175">
      <v>6450</v>
    </nc>
  </rcc>
</revisions>
</file>

<file path=xl/revisions/revisionLog10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9" sId="1">
    <oc r="F168">
      <v>457568</v>
    </oc>
    <nc r="F168">
      <v>467426</v>
    </nc>
  </rcc>
  <rcc rId="5650" sId="1">
    <oc r="G168">
      <v>110659</v>
    </oc>
    <nc r="G168">
      <v>113033</v>
    </nc>
  </rcc>
</revisions>
</file>

<file path=xl/revisions/revisionLog10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1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</revisions>
</file>

<file path=xl/revisions/revisionLog10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2" sId="1">
    <oc r="F167">
      <v>317119</v>
    </oc>
    <nc r="F167">
      <v>319159</v>
    </nc>
  </rcc>
  <rcc rId="5653" sId="1">
    <oc r="G167">
      <v>76395</v>
    </oc>
    <nc r="G167">
      <v>76886</v>
    </nc>
  </rcc>
</revisions>
</file>

<file path=xl/revisions/revisionLog10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4" sId="1">
    <nc r="I172" t="inlineStr">
      <is>
        <t>\</t>
      </is>
    </nc>
  </rcc>
  <rcc rId="5655" sId="1">
    <oc r="D217">
      <v>-2613808</v>
    </oc>
    <nc r="D217">
      <v>-2603184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7" sId="1">
    <oc r="C13" t="inlineStr">
      <is>
        <t>2018.gada precizētais plāns</t>
      </is>
    </oc>
    <nc r="C13" t="inlineStr">
      <is>
        <t>2018.gada budžeta izpilde</t>
      </is>
    </nc>
  </rcc>
  <rcc rId="5658" sId="1">
    <oc r="C25">
      <v>80418</v>
    </oc>
    <nc r="C25">
      <v>63937</v>
    </nc>
  </rcc>
  <rcc rId="5659" sId="1">
    <oc r="C23">
      <v>66566</v>
    </oc>
    <nc r="C23">
      <v>49293</v>
    </nc>
  </rcc>
  <rcc rId="5660" sId="1">
    <oc r="C18">
      <v>119351</v>
    </oc>
    <nc r="C18">
      <v>94524</v>
    </nc>
  </rcc>
  <rcc rId="5661" sId="1">
    <oc r="C30">
      <v>35813</v>
    </oc>
    <nc r="C30">
      <v>4650</v>
    </nc>
  </rcc>
  <rcc rId="5662" sId="1">
    <oc r="C22">
      <v>96607</v>
    </oc>
    <nc r="C22">
      <v>82602</v>
    </nc>
  </rcc>
  <rcc rId="5663" sId="1">
    <oc r="C17">
      <v>139622</v>
    </oc>
    <nc r="C17">
      <v>122736</v>
    </nc>
  </rcc>
  <rcc rId="5664" sId="1">
    <oc r="C16">
      <v>1802169</v>
    </oc>
    <nc r="C16">
      <v>1555060</v>
    </nc>
  </rcc>
  <rcc rId="5665" sId="1">
    <oc r="C24">
      <v>111946</v>
    </oc>
    <nc r="C24">
      <v>82700</v>
    </nc>
  </rcc>
  <rcc rId="5666" sId="1">
    <oc r="C28">
      <v>50697</v>
    </oc>
    <nc r="C28">
      <v>48203</v>
    </nc>
  </rcc>
  <rcc rId="5667" sId="1">
    <oc r="C26">
      <v>100054</v>
    </oc>
    <nc r="C26">
      <v>85722</v>
    </nc>
  </rcc>
  <rcc rId="5668" sId="1">
    <oc r="C32">
      <v>70000</v>
    </oc>
    <nc r="C32">
      <v>24291</v>
    </nc>
  </rcc>
  <rcc rId="5669" sId="1">
    <oc r="C21">
      <v>82367</v>
    </oc>
    <nc r="C21">
      <v>78889</v>
    </nc>
  </rcc>
  <rcc rId="5670" sId="1">
    <oc r="C33">
      <v>500000</v>
    </oc>
    <nc r="C33">
      <v>0</v>
    </nc>
  </rcc>
  <rcc rId="5671" sId="1">
    <oc r="C27">
      <v>81596</v>
    </oc>
    <nc r="C27">
      <v>68573</v>
    </nc>
  </rcc>
  <rcc rId="5672" sId="1">
    <oc r="C19">
      <v>80005</v>
    </oc>
    <nc r="C19">
      <v>66030</v>
    </nc>
  </rcc>
  <rcc rId="5673" sId="1">
    <nc r="B31" t="inlineStr">
      <is>
        <t>Vēlēšanu komisija</t>
      </is>
    </nc>
  </rcc>
  <rcc rId="5674" sId="1">
    <nc r="C31">
      <v>31563</v>
    </nc>
  </rcc>
  <rcc rId="5675" sId="1">
    <oc r="C20">
      <v>60774</v>
    </oc>
    <nc r="C20">
      <v>44212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7" sId="1">
    <oc r="C35">
      <v>287241</v>
    </oc>
    <nc r="C35">
      <v>281283</v>
    </nc>
  </rcc>
  <rcc rId="5678" sId="1">
    <oc r="C37">
      <v>1220</v>
    </oc>
    <nc r="C37">
      <v>174</v>
    </nc>
  </rcc>
  <rcc rId="5679" sId="1">
    <oc r="C38">
      <v>144606</v>
    </oc>
    <nc r="C38">
      <v>134855</v>
    </nc>
  </rcc>
  <rcc rId="5680" sId="1">
    <oc r="C40">
      <v>150467</v>
    </oc>
    <nc r="C40">
      <v>151769</v>
    </nc>
  </rcc>
  <rcc rId="5681" sId="1">
    <oc r="C41" t="inlineStr">
      <is>
        <t>72461</t>
      </is>
    </oc>
    <nc r="C41" t="inlineStr">
      <is>
        <t>50561</t>
      </is>
    </nc>
  </rcc>
</revisions>
</file>

<file path=xl/revisions/revisionLog10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2" sId="1">
    <oc r="C42">
      <v>102264</v>
    </oc>
    <nc r="C42">
      <v>100595</v>
    </nc>
  </rcc>
  <rcc rId="5683" sId="1">
    <oc r="C43">
      <v>158300</v>
    </oc>
    <nc r="C43">
      <v>13560</v>
    </nc>
  </rcc>
  <rcc rId="5684" sId="1">
    <oc r="C45">
      <v>1227022</v>
    </oc>
    <nc r="C45">
      <v>1251387</v>
    </nc>
  </rcc>
  <rcc rId="5685" sId="1">
    <oc r="C46">
      <v>4572150</v>
    </oc>
    <nc r="C46">
      <v>4562038</v>
    </nc>
  </rcc>
  <rcc rId="5686" sId="1">
    <nc r="C49">
      <v>1277329</v>
    </nc>
  </rcc>
  <rcc rId="5687" sId="1">
    <nc r="B49" t="inlineStr">
      <is>
        <t>Lauku ielas rekonstrukcija</t>
      </is>
    </nc>
  </rcc>
  <rcc rId="5688" sId="1">
    <oc r="C44">
      <v>1724454</v>
    </oc>
    <nc r="C44">
      <v>692651</v>
    </nc>
  </rcc>
  <rcc rId="5689" sId="1">
    <oc r="C48">
      <v>1713066</v>
    </oc>
    <nc r="C48">
      <v>963280</v>
    </nc>
  </rcc>
  <rcc rId="5690" sId="1">
    <oc r="C51">
      <v>60029</v>
    </oc>
    <nc r="C51">
      <v>51010</v>
    </nc>
  </rcc>
  <rcc rId="5691" sId="1">
    <oc r="C47">
      <v>1330329</v>
    </oc>
    <nc r="C47">
      <v>1064454</v>
    </nc>
  </rcc>
  <rcc rId="5692" sId="1">
    <oc r="C41" t="inlineStr">
      <is>
        <t>50561</t>
      </is>
    </oc>
    <nc r="C41" t="inlineStr">
      <is>
        <t>50560</t>
      </is>
    </nc>
  </rcc>
</revisions>
</file>

<file path=xl/revisions/revisionLog10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3" sId="1">
    <oc r="K46">
      <v>1637714</v>
    </oc>
    <nc r="K46">
      <v>1636714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5" sId="1">
    <oc r="H101">
      <v>727118</v>
    </oc>
    <nc r="H101"/>
  </rcc>
  <rcc rId="5696" sId="1">
    <oc r="H16">
      <v>520573</v>
    </oc>
    <nc r="H16">
      <v>547203</v>
    </nc>
  </rcc>
  <rcc rId="5697" sId="1">
    <oc r="H30">
      <v>15000</v>
    </oc>
    <nc r="H30">
      <v>20000</v>
    </nc>
  </rcc>
  <rcc rId="5698" sId="1">
    <oc r="H25">
      <v>7581</v>
    </oc>
    <nc r="H25">
      <v>8981</v>
    </nc>
  </rcc>
  <rcc rId="5699" sId="1">
    <oc r="H69">
      <v>14148</v>
    </oc>
    <nc r="H69">
      <v>30148</v>
    </nc>
  </rcc>
  <rcc rId="5700" sId="1">
    <oc r="H18">
      <v>11860</v>
    </oc>
    <nc r="H18">
      <v>12860</v>
    </nc>
  </rcc>
  <rcc rId="5701" sId="1">
    <oc r="H63">
      <v>18841</v>
    </oc>
    <nc r="H63">
      <v>24841</v>
    </nc>
  </rcc>
  <rcc rId="5702" sId="1">
    <oc r="H61">
      <v>16765</v>
    </oc>
    <nc r="H61">
      <v>18765</v>
    </nc>
  </rcc>
  <rcc rId="5703" sId="1">
    <oc r="H19">
      <v>16855</v>
    </oc>
    <nc r="H19">
      <v>20155</v>
    </nc>
  </rcc>
  <rcc rId="5704" sId="1">
    <oc r="H20">
      <v>22430</v>
    </oc>
    <nc r="H20">
      <v>37290</v>
    </nc>
  </rcc>
</revisions>
</file>

<file path=xl/revisions/revisionLog10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5" sId="1">
    <oc r="H112">
      <v>202302</v>
    </oc>
    <nc r="H112">
      <v>210792</v>
    </nc>
  </rcc>
  <rcc rId="5706" sId="1">
    <oc r="K131">
      <v>1200</v>
    </oc>
    <nc r="K131">
      <v>66200</v>
    </nc>
  </rcc>
  <rcc rId="5707" sId="1">
    <oc r="H115">
      <v>16825</v>
    </oc>
    <nc r="H115">
      <v>24825</v>
    </nc>
  </rcc>
  <rcc rId="5708" sId="1">
    <oc r="H121">
      <v>2733</v>
    </oc>
    <nc r="H121">
      <v>8733</v>
    </nc>
  </rcc>
  <rcc rId="5709" sId="1">
    <oc r="H131">
      <v>40927</v>
    </oc>
    <nc r="H131">
      <v>45927</v>
    </nc>
  </rcc>
  <rcc rId="5710" sId="1">
    <oc r="H132">
      <v>28793</v>
    </oc>
    <nc r="H132">
      <v>39688</v>
    </nc>
  </rcc>
  <rcc rId="5711" sId="1">
    <oc r="H133">
      <v>79363</v>
    </oc>
    <nc r="H133">
      <v>91363</v>
    </nc>
  </rcc>
  <rcc rId="5712" sId="1">
    <oc r="H136">
      <v>48332</v>
    </oc>
    <nc r="H136">
      <v>56332</v>
    </nc>
  </rcc>
  <rcc rId="5713" sId="1">
    <oc r="K136">
      <v>37500</v>
    </oc>
    <nc r="K136">
      <v>107500</v>
    </nc>
  </rcc>
  <rcc rId="5714" sId="1">
    <oc r="H68">
      <v>5800</v>
    </oc>
    <nc r="H68">
      <v>7450</v>
    </nc>
  </rcc>
  <rcc rId="5715" sId="1">
    <nc r="J69">
      <v>7</v>
    </nc>
  </rcc>
  <rcc rId="5716" sId="1">
    <oc r="H143">
      <v>44784</v>
    </oc>
    <nc r="H143">
      <v>47784</v>
    </nc>
  </rcc>
  <rcc rId="5717" sId="1">
    <oc r="H148">
      <v>135860</v>
    </oc>
    <nc r="H148">
      <v>151110</v>
    </nc>
  </rcc>
  <rcc rId="5718" sId="1">
    <oc r="H149">
      <v>140039</v>
    </oc>
    <nc r="H149">
      <v>148039</v>
    </nc>
  </rcc>
  <rcc rId="5719" sId="1">
    <oc r="H151">
      <v>116692</v>
    </oc>
    <nc r="H151">
      <v>137692</v>
    </nc>
  </rcc>
  <rcc rId="5720" sId="1">
    <oc r="H157">
      <v>46261</v>
    </oc>
    <nc r="H157">
      <v>50261</v>
    </nc>
  </rcc>
  <rcc rId="5721" sId="1">
    <oc r="H152">
      <v>75472</v>
    </oc>
    <nc r="H152">
      <v>89672</v>
    </nc>
  </rcc>
  <rcc rId="5722" sId="1">
    <oc r="H153">
      <v>76725</v>
    </oc>
    <nc r="H153">
      <v>80725</v>
    </nc>
  </rcc>
  <rcc rId="5723" sId="1">
    <oc r="H154">
      <v>47365</v>
    </oc>
    <nc r="H154">
      <v>52465</v>
    </nc>
  </rcc>
  <rcc rId="5724" sId="1">
    <oc r="H158">
      <v>151159</v>
    </oc>
    <nc r="H158">
      <v>153159</v>
    </nc>
  </rcc>
  <rcc rId="5725" sId="1">
    <oc r="H159">
      <v>376825</v>
    </oc>
    <nc r="H159">
      <v>407825</v>
    </nc>
  </rcc>
  <rcc rId="5726" sId="1">
    <oc r="H156">
      <v>64598</v>
    </oc>
    <nc r="H156">
      <v>69598</v>
    </nc>
  </rcc>
  <rcc rId="5727" sId="1">
    <oc r="H161">
      <v>48815</v>
    </oc>
    <nc r="H161">
      <v>54765</v>
    </nc>
  </rcc>
  <rcc rId="5728" sId="1">
    <oc r="H162">
      <v>44980</v>
    </oc>
    <nc r="H162">
      <v>55980</v>
    </nc>
  </rcc>
  <rcc rId="5729" sId="1">
    <oc r="H163">
      <v>43773</v>
    </oc>
    <nc r="H163">
      <v>45473</v>
    </nc>
  </rcc>
  <rcc rId="5730" sId="1">
    <oc r="H164">
      <v>144480</v>
    </oc>
    <nc r="H164">
      <v>197480</v>
    </nc>
  </rcc>
  <rcc rId="5731" sId="1">
    <oc r="H165">
      <v>87043</v>
    </oc>
    <nc r="H165">
      <v>109543</v>
    </nc>
  </rcc>
  <rcc rId="5732" sId="1">
    <oc r="H166">
      <v>80137</v>
    </oc>
    <nc r="H166">
      <v>84037</v>
    </nc>
  </rcc>
  <rcc rId="5733" sId="1">
    <oc r="H171">
      <v>149720</v>
    </oc>
    <nc r="H171">
      <v>165920</v>
    </nc>
  </rcc>
  <rcc rId="5734" sId="1">
    <oc r="H172">
      <v>38509</v>
    </oc>
    <nc r="H172">
      <v>54629</v>
    </nc>
  </rcc>
  <rcc rId="5735" sId="1">
    <oc r="H167">
      <v>55006</v>
    </oc>
    <nc r="H167">
      <v>75006</v>
    </nc>
  </rcc>
  <rcc rId="5736" sId="1">
    <oc r="H199">
      <v>33237</v>
    </oc>
    <nc r="H199">
      <v>35237</v>
    </nc>
  </rcc>
  <rcc rId="5737" sId="1">
    <oc r="H200">
      <v>90580</v>
    </oc>
    <nc r="H200">
      <v>102580</v>
    </nc>
  </rcc>
  <rcc rId="5738" sId="1">
    <oc r="H203">
      <v>24655</v>
    </oc>
    <nc r="H203">
      <v>126655</v>
    </nc>
  </rcc>
</revisions>
</file>

<file path=xl/revisions/revisionLog1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9" sId="1">
    <nc r="H90">
      <v>22000</v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0" sId="1">
    <oc r="H112">
      <v>210792</v>
    </oc>
    <nc r="H112">
      <v>212792</v>
    </nc>
  </rcc>
</revisions>
</file>

<file path=xl/revisions/revisionLog1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1" sId="1">
    <oc r="H183">
      <v>67747</v>
    </oc>
    <nc r="H183">
      <v>72158</v>
    </nc>
  </rcc>
</revisions>
</file>

<file path=xl/revisions/revisionLog1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2" sId="1">
    <oc r="B138" t="inlineStr">
      <is>
        <t>Dobeles kultūras nama renovācija</t>
      </is>
    </oc>
    <nc r="B138" t="inlineStr">
      <is>
        <t>Dobeles kultūras nama renovācija, aprīkojums</t>
      </is>
    </nc>
  </rcc>
  <rcc rId="5743" sId="1">
    <nc r="H138">
      <v>150000</v>
    </nc>
  </rcc>
  <rcc rId="5744" sId="1">
    <oc r="K72">
      <v>746258</v>
    </oc>
    <nc r="K72">
      <v>656258</v>
    </nc>
  </rcc>
  <rcc rId="5745" sId="1">
    <oc r="J69">
      <v>7</v>
    </oc>
    <nc r="J69"/>
  </rcc>
</revisions>
</file>

<file path=xl/revisions/revisionLog1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6" sId="1">
    <oc r="C56">
      <v>114920</v>
    </oc>
    <nc r="C56">
      <v>110000</v>
    </nc>
  </rcc>
  <rcc rId="5747" sId="1">
    <oc r="C57">
      <v>9075</v>
    </oc>
    <nc r="C57">
      <v>40637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9" sId="1">
    <oc r="C65">
      <v>31550</v>
    </oc>
    <nc r="C65">
      <v>13509</v>
    </nc>
  </rcc>
  <rcc rId="5750" sId="1">
    <oc r="C67">
      <v>14870</v>
    </oc>
    <nc r="C67">
      <v>19652</v>
    </nc>
  </rcc>
  <rcc rId="5751" sId="1">
    <oc r="C69">
      <v>90841</v>
    </oc>
    <nc r="C69">
      <v>72775</v>
    </nc>
  </rcc>
  <rcc rId="5752" sId="1">
    <oc r="C64">
      <v>15990</v>
    </oc>
    <nc r="C64">
      <v>14475</v>
    </nc>
  </rcc>
  <rcc rId="5753" sId="1">
    <oc r="C63">
      <v>119939</v>
    </oc>
    <nc r="C63">
      <v>113263</v>
    </nc>
  </rcc>
  <rcc rId="5754" sId="1">
    <oc r="C61">
      <v>28476</v>
    </oc>
    <nc r="C61">
      <v>27949</v>
    </nc>
  </rcc>
  <rcc rId="5755" sId="1">
    <oc r="C70">
      <v>8460</v>
    </oc>
    <nc r="C70">
      <v>5162</v>
    </nc>
  </rcc>
  <rcc rId="5756" sId="1">
    <oc r="C62">
      <v>8225</v>
    </oc>
    <nc r="C62">
      <v>4206</v>
    </nc>
  </rcc>
  <rcc rId="5757" sId="1">
    <oc r="C68">
      <v>18995</v>
    </oc>
    <nc r="C68">
      <v>14624</v>
    </nc>
  </rcc>
  <rcc rId="5758" sId="1">
    <oc r="C66">
      <v>53565</v>
    </oc>
    <nc r="C66">
      <v>41990</v>
    </nc>
  </rcc>
</revisions>
</file>

<file path=xl/revisions/revisionLog1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9" sId="1">
    <oc r="C72">
      <v>295891</v>
    </oc>
    <nc r="C72">
      <v>189512</v>
    </nc>
  </rcc>
  <rcc rId="5760" sId="1">
    <oc r="C69">
      <v>72775</v>
    </oc>
    <nc r="C69">
      <v>75363</v>
    </nc>
  </rcc>
</revisions>
</file>

<file path=xl/revisions/revisionLog1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1" sId="1">
    <oc r="C75">
      <v>476084</v>
    </oc>
    <nc r="C75">
      <v>489151</v>
    </nc>
  </rcc>
  <rcc rId="5762" sId="1">
    <oc r="C77">
      <v>1459414</v>
    </oc>
    <nc r="C77">
      <v>1444719</v>
    </nc>
  </rcc>
</revisions>
</file>

<file path=xl/revisions/revisionLog1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3" sId="1">
    <oc r="C85">
      <v>150400</v>
    </oc>
    <nc r="C85">
      <v>138153</v>
    </nc>
  </rcc>
  <rcc rId="5764" sId="1">
    <oc r="C83">
      <v>131110</v>
    </oc>
    <nc r="C83">
      <v>45224</v>
    </nc>
  </rcc>
  <rcc rId="5765" sId="1">
    <oc r="C84">
      <v>67651</v>
    </oc>
    <nc r="C84">
      <v>80000</v>
    </nc>
  </rcc>
  <rcc rId="5766" sId="1">
    <nc r="B78" t="inlineStr">
      <is>
        <t>Brīvdabas estrāde</t>
      </is>
    </nc>
  </rcc>
  <rcc rId="5767" sId="1">
    <nc r="C78">
      <v>255244</v>
    </nc>
  </rcc>
  <rcc rId="5768" sId="1">
    <nc r="B79" t="inlineStr">
      <is>
        <t>Dobeles pilsētas stadiona rekon.</t>
      </is>
    </nc>
  </rcc>
  <rcc rId="5769" sId="1">
    <nc r="C79">
      <v>33263</v>
    </nc>
  </rcc>
  <rcc rId="5770" sId="1">
    <oc r="C94">
      <v>207310</v>
    </oc>
    <nc r="C94">
      <v>204004</v>
    </nc>
  </rcc>
  <rcc rId="5771" sId="1">
    <oc r="C90">
      <v>135127</v>
    </oc>
    <nc r="C90">
      <v>115818</v>
    </nc>
  </rcc>
  <rcc rId="5772" sId="1">
    <oc r="C89">
      <v>21500</v>
    </oc>
    <nc r="C89">
      <v>21499</v>
    </nc>
  </rcc>
  <rcc rId="5773" sId="1">
    <oc r="C91">
      <v>193369</v>
    </oc>
    <nc r="C91">
      <v>204607</v>
    </nc>
  </rcc>
</revisions>
</file>

<file path=xl/revisions/revisionLog1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4" sId="1">
    <nc r="B76" t="inlineStr">
      <is>
        <t>Reemigracijas veicināšana</t>
      </is>
    </nc>
  </rcc>
  <rcc rId="5775" sId="1">
    <nc r="C76">
      <v>7026</v>
    </nc>
  </rcc>
</revisions>
</file>

<file path=xl/revisions/revisionLog1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6" sId="1">
    <oc r="C93">
      <v>13297</v>
    </oc>
    <nc r="C93">
      <v>13296</v>
    </nc>
  </rcc>
  <rcc rId="5777" sId="1">
    <oc r="C97">
      <v>18942</v>
    </oc>
    <nc r="C97">
      <v>10448</v>
    </nc>
  </rcc>
  <rcc rId="5778" sId="1">
    <oc r="C92">
      <v>11568</v>
    </oc>
    <nc r="C92">
      <v>9766</v>
    </nc>
  </rcc>
  <rcc rId="5779" sId="1">
    <oc r="C98">
      <v>155550</v>
    </oc>
    <nc r="C98">
      <v>165465</v>
    </nc>
  </rcc>
  <rcc rId="5780" sId="1">
    <oc r="C87">
      <v>91000</v>
    </oc>
    <nc r="C87">
      <v>93462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1" sId="1">
    <oc r="C100">
      <v>247836</v>
    </oc>
    <nc r="C100"/>
  </rcc>
  <rcc rId="5782" sId="1">
    <oc r="C101">
      <v>23791</v>
    </oc>
    <nc r="C101">
      <v>0</v>
    </nc>
  </rcc>
  <rcc rId="5783" sId="1">
    <oc r="C95">
      <v>391247</v>
    </oc>
    <nc r="C95">
      <v>424913</v>
    </nc>
  </rcc>
</revisions>
</file>

<file path=xl/revisions/revisionLog1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4" sId="1">
    <oc r="C96">
      <v>15000</v>
    </oc>
    <nc r="C96">
      <v>0</v>
    </nc>
  </rcc>
</revisions>
</file>

<file path=xl/revisions/revisionLog1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5" sId="1">
    <oc r="C91">
      <v>204607</v>
    </oc>
    <nc r="C91">
      <v>183258</v>
    </nc>
  </rcc>
</revisions>
</file>

<file path=xl/revisions/revisionLog1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6" sId="1">
    <oc r="C95">
      <v>424913</v>
    </oc>
    <nc r="C95">
      <v>388915</v>
    </nc>
  </rcc>
  <rcc rId="5787" sId="1">
    <oc r="C56">
      <v>110000</v>
    </oc>
    <nc r="C56">
      <v>47909</v>
    </nc>
  </rcc>
</revisions>
</file>

<file path=xl/revisions/revisionLog1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8" sId="1">
    <oc r="C54">
      <v>62091</v>
    </oc>
    <nc r="C54">
      <v>0</v>
    </nc>
  </rcc>
  <rcc rId="5789" sId="1">
    <oc r="C56">
      <v>47909</v>
    </oc>
    <nc r="C56">
      <v>110000</v>
    </nc>
  </rcc>
</revisions>
</file>

<file path=xl/revisions/revisionLog1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0" sId="1">
    <oc r="C40">
      <v>151769</v>
    </oc>
    <nc r="C40">
      <v>151804</v>
    </nc>
  </rcc>
</revisions>
</file>

<file path=xl/revisions/revisionLog1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1" sId="1">
    <oc r="C38">
      <v>134855</v>
    </oc>
    <nc r="C38">
      <v>134815</v>
    </nc>
  </rcc>
  <rcc rId="5792" sId="1">
    <oc r="C16">
      <v>1555060</v>
    </oc>
    <nc r="C16">
      <v>1560346</v>
    </nc>
  </rcc>
</revisions>
</file>

<file path=xl/revisions/revisionLog1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3" sId="1">
    <oc r="C104">
      <v>4559</v>
    </oc>
    <nc r="C104">
      <v>3133</v>
    </nc>
  </rcc>
  <rcc rId="5794" sId="1">
    <oc r="C105">
      <v>5771</v>
    </oc>
    <nc r="C105">
      <v>2066</v>
    </nc>
  </rcc>
  <rcc rId="5795" sId="1">
    <oc r="C106">
      <v>6339</v>
    </oc>
    <nc r="C106">
      <v>3674</v>
    </nc>
  </rcc>
  <rcc rId="5796" sId="1">
    <oc r="C107">
      <v>23994</v>
    </oc>
    <nc r="C107">
      <v>22011</v>
    </nc>
  </rcc>
  <rcc rId="5797" sId="1">
    <oc r="C108">
      <v>2298</v>
    </oc>
    <nc r="C108">
      <v>1174</v>
    </nc>
  </rcc>
  <rcc rId="5798" sId="1">
    <oc r="C109">
      <v>3073</v>
    </oc>
    <nc r="C109">
      <v>1852</v>
    </nc>
  </rcc>
  <rcc rId="5799" sId="1">
    <oc r="C110">
      <v>66025</v>
    </oc>
    <nc r="C110">
      <v>74231</v>
    </nc>
  </rcc>
</revisions>
</file>

<file path=xl/revisions/revisionLog1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0" sId="1">
    <oc r="C121">
      <v>10674</v>
    </oc>
    <nc r="C121">
      <v>9595</v>
    </nc>
  </rcc>
  <rcc rId="5801" sId="1">
    <oc r="C134">
      <v>8850</v>
    </oc>
    <nc r="C134">
      <v>7165</v>
    </nc>
  </rcc>
  <rcc rId="5802" sId="1">
    <oc r="C128">
      <v>13094</v>
    </oc>
    <nc r="C128">
      <v>12408</v>
    </nc>
  </rcc>
  <rcc rId="5803" sId="1">
    <oc r="C127">
      <v>11658</v>
    </oc>
    <nc r="C127">
      <v>10839</v>
    </nc>
  </rcc>
  <rcc rId="5804" sId="1">
    <oc r="C131">
      <v>82636</v>
    </oc>
    <nc r="C131">
      <v>74217</v>
    </nc>
  </rcc>
  <rcc rId="5805" sId="1">
    <oc r="C119">
      <v>216241</v>
    </oc>
    <nc r="C119">
      <v>198176</v>
    </nc>
  </rcc>
  <rcc rId="5806" sId="1">
    <oc r="C143">
      <v>126317</v>
    </oc>
    <nc r="C143">
      <v>103619</v>
    </nc>
  </rcc>
  <rcc rId="5807" sId="1">
    <oc r="C138">
      <v>1977721</v>
    </oc>
    <nc r="C138">
      <v>2273741</v>
    </nc>
  </rcc>
  <rcc rId="5808" sId="1">
    <oc r="C133">
      <v>230187</v>
    </oc>
    <nc r="C133">
      <v>198040</v>
    </nc>
  </rcc>
  <rcc rId="5809" sId="1">
    <oc r="C112">
      <v>355046</v>
    </oc>
    <nc r="C112">
      <v>336560</v>
    </nc>
  </rcc>
  <rcc rId="5810" sId="1">
    <oc r="C142">
      <v>72543</v>
    </oc>
    <nc r="C142">
      <v>73054</v>
    </nc>
  </rcc>
  <rcc rId="5811" sId="1">
    <oc r="C124">
      <v>11808</v>
    </oc>
    <nc r="C124">
      <v>11170</v>
    </nc>
  </rcc>
  <rcc rId="5812" sId="1">
    <oc r="C135">
      <v>54024</v>
    </oc>
    <nc r="C135">
      <v>51380</v>
    </nc>
  </rcc>
  <rcc rId="5813" sId="1">
    <oc r="C115">
      <v>56326</v>
    </oc>
    <nc r="C115">
      <v>51103</v>
    </nc>
  </rcc>
  <rcc rId="5814" sId="1">
    <oc r="C120">
      <v>13534</v>
    </oc>
    <nc r="C120">
      <v>12381</v>
    </nc>
  </rcc>
  <rcc rId="5815" sId="1">
    <oc r="C132">
      <v>47562</v>
    </oc>
    <nc r="C132">
      <v>46131</v>
    </nc>
  </rcc>
  <rcc rId="5816" sId="1">
    <oc r="C122">
      <v>11027</v>
    </oc>
    <nc r="C122">
      <v>10566</v>
    </nc>
  </rcc>
  <rcc rId="5817" sId="1">
    <oc r="C125">
      <v>9387</v>
    </oc>
    <nc r="C125">
      <v>8646</v>
    </nc>
  </rcc>
  <rcc rId="5818" sId="1">
    <oc r="C137">
      <v>226466</v>
    </oc>
    <nc r="C137">
      <v>243839</v>
    </nc>
  </rcc>
  <rcc rId="5819" sId="1">
    <oc r="C141">
      <v>230063</v>
    </oc>
    <nc r="C141">
      <v>219337</v>
    </nc>
  </rcc>
  <rcc rId="5820" sId="1">
    <oc r="C117">
      <v>87175</v>
    </oc>
    <nc r="C117">
      <v>80099</v>
    </nc>
  </rcc>
  <rcc rId="5821" sId="1">
    <oc r="C123">
      <v>18636</v>
    </oc>
    <nc r="C123">
      <v>14466</v>
    </nc>
  </rcc>
  <rcc rId="5822" sId="1">
    <oc r="C136">
      <v>95106</v>
    </oc>
    <nc r="C136">
      <v>110638</v>
    </nc>
  </rcc>
  <rcc rId="5823" sId="1">
    <oc r="C114">
      <v>30521</v>
    </oc>
    <nc r="C114">
      <v>25471</v>
    </nc>
  </rcc>
  <rcc rId="5824" sId="1">
    <oc r="C113">
      <v>8839</v>
    </oc>
    <nc r="C113">
      <v>5351</v>
    </nc>
  </rcc>
  <rcc rId="5825" sId="1">
    <oc r="C129">
      <v>10310</v>
    </oc>
    <nc r="C129">
      <v>9685</v>
    </nc>
  </rcc>
  <rcc rId="5826" sId="1">
    <oc r="C126">
      <v>16498</v>
    </oc>
    <nc r="C126">
      <v>15459</v>
    </nc>
  </rcc>
  <rcc rId="5827" sId="1">
    <oc r="C145">
      <v>142030</v>
    </oc>
    <nc r="C145">
      <v>137394</v>
    </nc>
  </rcc>
</revisions>
</file>

<file path=xl/revisions/revisionLog1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8" sId="1">
    <oc r="C148">
      <v>692954</v>
    </oc>
    <nc r="C148">
      <v>678521</v>
    </nc>
  </rcc>
  <rcc rId="5829" sId="1">
    <oc r="C149">
      <v>824979</v>
    </oc>
    <nc r="C149">
      <v>802983</v>
    </nc>
  </rcc>
  <rcc rId="5830" sId="1">
    <oc r="C151">
      <v>608251</v>
    </oc>
    <nc r="C151">
      <v>581472</v>
    </nc>
  </rcc>
  <rcc rId="5831" sId="1">
    <oc r="C152">
      <v>369986</v>
    </oc>
    <nc r="C152">
      <v>447500</v>
    </nc>
  </rcc>
  <rcc rId="5832" sId="1">
    <oc r="C153">
      <v>329361</v>
    </oc>
    <nc r="C153">
      <v>320839</v>
    </nc>
  </rcc>
  <rcc rId="5833" sId="1">
    <oc r="C154">
      <v>200181</v>
    </oc>
    <nc r="C154">
      <v>188918</v>
    </nc>
  </rcc>
</revisions>
</file>

<file path=xl/revisions/revisionLog1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4" sId="1">
    <oc r="C157">
      <v>329314</v>
    </oc>
    <nc r="C157">
      <v>319467</v>
    </nc>
  </rcc>
  <rcc rId="5835" sId="1">
    <oc r="C158">
      <v>935320</v>
    </oc>
    <nc r="C158">
      <v>920252</v>
    </nc>
  </rcc>
  <rcc rId="5836" sId="1">
    <oc r="C159">
      <v>1682096</v>
    </oc>
    <nc r="C159">
      <v>169514</v>
    </nc>
  </rcc>
  <rcc rId="5837" sId="1">
    <oc r="C160">
      <v>863079</v>
    </oc>
    <nc r="C160">
      <v>525398</v>
    </nc>
  </rcc>
  <rcc rId="5838" sId="1">
    <oc r="C161">
      <v>258769</v>
    </oc>
    <nc r="C161">
      <v>266822</v>
    </nc>
  </rcc>
  <rcc rId="5839" sId="1">
    <oc r="C162">
      <v>286276</v>
    </oc>
    <nc r="C162">
      <v>279673</v>
    </nc>
  </rcc>
  <rcc rId="5840" sId="1">
    <oc r="C163">
      <v>237338</v>
    </oc>
    <nc r="C163">
      <v>206621</v>
    </nc>
  </rcc>
  <rcc rId="5841" sId="1">
    <oc r="C164">
      <v>617193</v>
    </oc>
    <nc r="C164">
      <v>611935</v>
    </nc>
  </rcc>
  <rcc rId="5842" sId="1">
    <oc r="C165">
      <v>367611</v>
    </oc>
    <nc r="C165">
      <v>360693</v>
    </nc>
  </rcc>
  <rcc rId="5843" sId="1">
    <oc r="C166">
      <v>292807</v>
    </oc>
    <nc r="C166">
      <v>281519</v>
    </nc>
  </rcc>
  <rcc rId="5844" sId="1">
    <oc r="C167">
      <v>689174</v>
    </oc>
    <nc r="C167">
      <v>689046</v>
    </nc>
  </rcc>
  <rcc rId="5845" sId="1">
    <oc r="C168">
      <v>939564</v>
    </oc>
    <nc r="C168">
      <v>922859</v>
    </nc>
  </rcc>
  <rcc rId="5846" sId="1">
    <oc r="C169">
      <v>721185</v>
    </oc>
    <nc r="C169">
      <v>673434</v>
    </nc>
  </rcc>
  <rcc rId="5847" sId="1">
    <oc r="C170">
      <v>156731</v>
    </oc>
    <nc r="C170">
      <v>155010</v>
    </nc>
  </rcc>
  <rcc rId="5848" sId="1">
    <oc r="C171">
      <v>590236</v>
    </oc>
    <nc r="C171">
      <v>442902</v>
    </nc>
  </rcc>
  <rcc rId="5849" sId="1">
    <oc r="C172">
      <v>235343</v>
    </oc>
    <nc r="C172">
      <v>222307</v>
    </nc>
  </rcc>
  <rcc rId="5850" sId="1">
    <nc r="C176">
      <v>43755</v>
    </nc>
  </rcc>
  <rcc rId="5851" sId="1">
    <oc r="C177">
      <v>109633</v>
    </oc>
    <nc r="C177">
      <v>101384</v>
    </nc>
  </rcc>
  <rcc rId="5852" sId="1">
    <oc r="C178">
      <v>339918</v>
    </oc>
    <nc r="C178">
      <v>330904</v>
    </nc>
  </rcc>
  <rcc rId="5853" sId="1">
    <oc r="C180">
      <v>403053</v>
    </oc>
    <nc r="C180">
      <v>407361</v>
    </nc>
  </rcc>
</revisions>
</file>

<file path=xl/revisions/revisionLog1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4" sId="1">
    <oc r="C182">
      <v>31962</v>
    </oc>
    <nc r="C182">
      <v>53242</v>
    </nc>
  </rcc>
  <rcc rId="5855" sId="1">
    <oc r="C183">
      <v>186988</v>
    </oc>
    <nc r="C183">
      <v>175914</v>
    </nc>
  </rcc>
  <rcc rId="5856" sId="1">
    <oc r="C184">
      <v>68838</v>
    </oc>
    <nc r="C184">
      <v>55780</v>
    </nc>
  </rcc>
</revisions>
</file>

<file path=xl/revisions/revisionLog1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7" sId="1">
    <oc r="C185">
      <v>138633</v>
    </oc>
    <nc r="C185">
      <v>127495</v>
    </nc>
  </rcc>
  <rfmt sheetId="1" sqref="C190" start="0" length="2147483647">
    <dxf>
      <font>
        <color rgb="FFFF0000"/>
      </font>
    </dxf>
  </rfmt>
  <rcc rId="5858" sId="1">
    <nc r="C155">
      <v>69085</v>
    </nc>
  </rcc>
  <rcc rId="5859" sId="1">
    <oc r="C151">
      <v>581472</v>
    </oc>
    <nc r="C151">
      <v>58781</v>
    </nc>
  </rcc>
  <rcc rId="5860" sId="1">
    <oc r="B188" t="inlineStr">
      <is>
        <t>Projekts"Preventīvie pasākumi jauniešiem"</t>
      </is>
    </oc>
    <nc r="B188" t="inlineStr">
      <is>
        <t>Mākslas skola ERASMUS</t>
      </is>
    </nc>
  </rcc>
  <rcc rId="5861" sId="1">
    <nc r="C188">
      <v>28562</v>
    </nc>
  </rcc>
</revisions>
</file>

<file path=xl/revisions/revisionLog1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2" sId="1">
    <oc r="C155">
      <v>69085</v>
    </oc>
    <nc r="C155">
      <v>263422</v>
    </nc>
  </rcc>
  <rcc rId="5863" sId="1">
    <oc r="C194">
      <v>16963</v>
    </oc>
    <nc r="C194">
      <v>3641</v>
    </nc>
  </rcc>
  <rfmt sheetId="1" sqref="C194" start="0" length="2147483647">
    <dxf>
      <font>
        <color rgb="FFFF0000"/>
      </font>
    </dxf>
  </rfmt>
  <rcc rId="5864" sId="1">
    <oc r="C190">
      <v>31284</v>
    </oc>
    <nc r="C190">
      <v>1170954</v>
    </nc>
  </rcc>
  <rfmt sheetId="1" sqref="C190" start="0" length="2147483647">
    <dxf>
      <font>
        <b/>
      </font>
    </dxf>
  </rfmt>
  <rfmt sheetId="1" sqref="C190" start="0" length="2147483647">
    <dxf>
      <font>
        <b val="0"/>
      </font>
    </dxf>
  </rfmt>
  <rfmt sheetId="1" sqref="C190" start="0" length="2147483647">
    <dxf>
      <font>
        <color auto="1"/>
      </font>
    </dxf>
  </rfmt>
  <rcc rId="5865" sId="1">
    <nc r="C181">
      <v>2172395</v>
    </nc>
  </rcc>
  <rcc rId="5866" sId="1">
    <nc r="C174">
      <v>79246</v>
    </nc>
  </rcc>
  <rcc rId="5867" sId="1">
    <oc r="C195">
      <v>14518</v>
    </oc>
    <nc r="C195">
      <v>39876</v>
    </nc>
  </rcc>
  <rcc rId="5868" sId="1">
    <oc r="C171">
      <v>442902</v>
    </oc>
    <nc r="C171">
      <v>586429</v>
    </nc>
  </rcc>
  <rcc rId="5869" sId="1">
    <oc r="C196">
      <v>15782</v>
    </oc>
    <nc r="C196">
      <v>30662</v>
    </nc>
  </rcc>
  <rfmt sheetId="1" sqref="C194" start="0" length="2147483647">
    <dxf>
      <font>
        <color auto="1"/>
      </font>
    </dxf>
  </rfmt>
  <rcc rId="5870" sId="1">
    <oc r="B173" t="inlineStr">
      <is>
        <t>Projekts Nordplus Junior 2015</t>
      </is>
    </oc>
    <nc r="B173" t="inlineStr">
      <is>
        <t>Kristīga pamatskola</t>
      </is>
    </nc>
  </rcc>
  <rcc rId="5871" sId="1">
    <nc r="C173">
      <v>412247</v>
    </nc>
  </rcc>
</revisions>
</file>

<file path=xl/revisions/revisionLog1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2" sId="1">
    <oc r="B189" t="inlineStr">
      <is>
        <t>Pašvaldības finansējums atalgojumam</t>
      </is>
    </oc>
    <nc r="B189" t="inlineStr">
      <is>
        <t>Labvēlīgas vides veidošana Dobeles novadā</t>
      </is>
    </nc>
  </rcc>
  <rcc rId="5873" sId="1">
    <nc r="C189">
      <v>28779</v>
    </nc>
  </rcc>
</revisions>
</file>

<file path=xl/revisions/revisionLog1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4" sId="1">
    <oc r="C159">
      <v>169514</v>
    </oc>
    <nc r="C159">
      <v>1695141</v>
    </nc>
  </rcc>
</revisions>
</file>

<file path=xl/revisions/revisionLog1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5" sId="1">
    <oc r="C151">
      <v>58781</v>
    </oc>
    <nc r="C151">
      <v>587808</v>
    </nc>
  </rcc>
  <rcc rId="5876" sId="1">
    <oc r="C174">
      <v>79246</v>
    </oc>
    <nc r="C174"/>
  </rcc>
  <rcc rId="5877" sId="1">
    <oc r="C196">
      <v>30662</v>
    </oc>
    <nc r="C196">
      <v>23567</v>
    </nc>
  </rcc>
</revisions>
</file>

<file path=xl/revisions/revisionLog1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8" sId="1">
    <oc r="C202">
      <v>93185</v>
    </oc>
    <nc r="C202">
      <v>87099</v>
    </nc>
  </rcc>
  <rcc rId="5879" sId="1">
    <oc r="C198">
      <v>274795</v>
    </oc>
    <nc r="C198">
      <v>280519</v>
    </nc>
  </rcc>
  <rcc rId="5880" sId="1">
    <oc r="C199">
      <v>141520</v>
    </oc>
    <nc r="C199">
      <v>128183</v>
    </nc>
  </rcc>
  <rcc rId="5881" sId="1">
    <oc r="C200">
      <v>559418</v>
    </oc>
    <nc r="C200">
      <v>525942</v>
    </nc>
  </rcc>
  <rcc rId="5882" sId="1">
    <oc r="C201">
      <v>6028</v>
    </oc>
    <nc r="C201">
      <v>6009</v>
    </nc>
  </rcc>
  <rcc rId="5883" sId="1">
    <oc r="C203">
      <v>216489</v>
    </oc>
    <nc r="C203">
      <v>150753</v>
    </nc>
  </rcc>
  <rcc rId="5884" sId="1">
    <oc r="C204">
      <v>160000</v>
    </oc>
    <nc r="C204">
      <v>153865</v>
    </nc>
  </rcc>
  <rcc rId="5885" sId="1">
    <oc r="C205">
      <v>159551</v>
    </oc>
    <nc r="C205">
      <v>196353</v>
    </nc>
  </rcc>
  <rcc rId="5886" sId="1">
    <oc r="C206">
      <v>6173</v>
    </oc>
    <nc r="C206">
      <v>11417</v>
    </nc>
  </rcc>
  <rcc rId="5887" sId="1">
    <oc r="C210">
      <v>220000</v>
    </oc>
    <nc r="C210">
      <v>197610</v>
    </nc>
  </rcc>
  <rcc rId="5888" sId="1">
    <oc r="C211">
      <v>15000</v>
    </oc>
    <nc r="C211">
      <v>11530</v>
    </nc>
  </rcc>
  <rcc rId="5889" sId="1">
    <oc r="C212">
      <v>72753</v>
    </oc>
    <nc r="C212">
      <v>20805</v>
    </nc>
  </rcc>
  <rcc rId="5890" sId="1">
    <oc r="C213">
      <v>115269</v>
    </oc>
    <nc r="C213">
      <v>107845</v>
    </nc>
  </rcc>
  <rcc rId="5891" sId="1">
    <nc r="C209">
      <v>2559</v>
    </nc>
  </rcc>
  <rcc rId="5892" sId="1">
    <oc r="C208">
      <v>40000</v>
    </oc>
    <nc r="C208">
      <v>35533</v>
    </nc>
  </rcc>
  <rcc rId="5893" sId="1">
    <oc r="C207">
      <v>592000</v>
    </oc>
    <nc r="C207">
      <v>235843</v>
    </nc>
  </rcc>
</revisions>
</file>

<file path=xl/revisions/revisionLog1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4" sId="1">
    <oc r="C207">
      <v>235843</v>
    </oc>
    <nc r="C207">
      <v>236298</v>
    </nc>
  </rcc>
  <rcc rId="5895" sId="1">
    <oc r="C200">
      <v>525942</v>
    </oc>
    <nc r="C200">
      <v>525614</v>
    </nc>
  </rcc>
</revisions>
</file>

<file path=xl/revisions/revisionLog1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6" sId="1">
    <oc r="C217">
      <v>-1177223</v>
    </oc>
    <nc r="C217">
      <v>-12837039</v>
    </nc>
  </rcc>
  <rcc rId="5897" sId="1">
    <oc r="C219">
      <v>-346882</v>
    </oc>
    <nc r="C219">
      <v>-359977</v>
    </nc>
  </rcc>
  <rcc rId="5898" sId="1">
    <oc r="C220">
      <v>-1529809</v>
    </oc>
    <nc r="C220">
      <v>-8957892</v>
    </nc>
  </rcc>
</revisions>
</file>

<file path=xl/revisions/revisionLog1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9" sId="1">
    <oc r="H151">
      <v>137692</v>
    </oc>
    <nc r="H151">
      <v>139192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1" sId="1">
    <oc r="H16">
      <v>547203</v>
    </oc>
    <nc r="H16">
      <v>554703</v>
    </nc>
  </rcc>
</revisions>
</file>

<file path=xl/revisions/revisionLog1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2" sId="1">
    <oc r="H138">
      <v>150000</v>
    </oc>
    <nc r="H138">
      <v>200000</v>
    </nc>
  </rcc>
  <rrc rId="5903" sId="1" ref="A172:XFD172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</rrc>
  <rfmt sheetId="1" sqref="A172">
    <dxf>
      <numFmt numFmtId="164" formatCode="0.000"/>
    </dxf>
  </rfmt>
  <rfmt sheetId="1" sqref="A172" start="0" length="0">
    <dxf>
      <numFmt numFmtId="0" formatCode="General"/>
    </dxf>
  </rfmt>
  <rcc rId="5904" sId="1">
    <nc r="A172" t="inlineStr">
      <is>
        <t>09.510</t>
      </is>
    </nc>
  </rcc>
  <rcc rId="5905" sId="1">
    <nc r="B172" t="inlineStr">
      <is>
        <t>Mūzikas skolas aprīkojums</t>
      </is>
    </nc>
  </rcc>
  <rcc rId="5906" sId="1">
    <nc r="D172">
      <f>SUM(E172,H172,I172:N172)</f>
    </nc>
  </rcc>
  <rcc rId="5907" sId="1">
    <nc r="E172">
      <f>SUM(F172:G172)</f>
    </nc>
  </rcc>
  <rcc rId="5908" sId="1">
    <nc r="H172">
      <v>20000</v>
    </nc>
  </rcc>
  <rrc rId="5909" sId="1" ref="A29:XFD2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58:$XFD$58" dn="Z_3A56BBDD_68CD_4AEA_B9E4_12391459D4C4_.wvu.Rows" sId="1"/>
    <undo index="65535" exp="area" ref3D="1" dr="$A$49:$XFD$50" dn="Z_3A56BBDD_68CD_4AEA_B9E4_12391459D4C4_.wvu.Rows" sId="1"/>
    <undo index="65535" exp="area" ref3D="1" dr="$A$31:$XFD$31" dn="Z_3A56BBDD_68CD_4AEA_B9E4_12391459D4C4_.wvu.Rows" sId="1"/>
    <undo index="65535" exp="area" ref3D="1" dr="$A$29:$XFD$29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29:XFD29" start="0" length="0">
      <dxf>
        <font>
          <name val="Times New Roman"/>
          <family val="1"/>
        </font>
      </dxf>
    </rfmt>
    <rcc rId="0" sId="1" dxf="1">
      <nc r="A29" t="inlineStr">
        <is>
          <t>01.111</t>
        </is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>
        <f>SUM(E29,H29,I29:N29)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>
        <f>SUM(F29:G29)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0" sId="1" ref="A49:XFD49" action="deleteRow">
    <undo index="65535" exp="ref" v="1" dr="N49" r="N51" sId="1"/>
    <undo index="65535" exp="ref" v="1" dr="M49" r="M51" sId="1"/>
    <undo index="65535" exp="ref" v="1" dr="L49" r="L51" sId="1"/>
    <undo index="65535" exp="ref" v="1" dr="K49" r="K51" sId="1"/>
    <undo index="65535" exp="ref" v="1" dr="J49" r="J51" sId="1"/>
    <undo index="65535" exp="ref" v="1" dr="I49" r="I51" sId="1"/>
    <undo index="65535" exp="ref" v="1" dr="H49" r="H51" sId="1"/>
    <undo index="65535" exp="ref" v="1" dr="G49" r="G51" sId="1"/>
    <undo index="65535" exp="ref" v="1" dr="F49" r="F51" sId="1"/>
    <undo index="65535" exp="ref" v="1" dr="E49" r="E51" sId="1"/>
    <undo index="65535" exp="ref" v="1" dr="D49" r="D51" sId="1"/>
    <undo index="65535" exp="ref" v="1" dr="C49" r="C51" sId="1"/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57:$XFD$57" dn="Z_3A56BBDD_68CD_4AEA_B9E4_12391459D4C4_.wvu.Rows" sId="1"/>
    <undo index="65535" exp="area" ref3D="1" dr="$A$48:$XFD$49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11" sId="1" odxf="1" dxf="1">
    <oc r="C50">
      <f>C39+C40+C41+C42+C43+C44+C45+C46+C47+C48+C49+#REF!</f>
    </oc>
    <nc r="C50">
      <f>C39+C40+C41+C42+C43+C44+C45+C46+C47+C48+C49</f>
    </nc>
    <odxf>
      <numFmt numFmtId="0" formatCode="General"/>
    </odxf>
    <ndxf>
      <numFmt numFmtId="30" formatCode="@"/>
    </ndxf>
  </rcc>
  <rcc rId="5912" sId="1" odxf="1" dxf="1">
    <oc r="D50">
      <f>D39+D40+D41+D42+D43+D44+D45+D46+D47+D48+D49+#REF!</f>
    </oc>
    <nc r="D50">
      <f>D39+D40+D41+D42+D43+D44+D45+D46+D47+D48+D49</f>
    </nc>
    <odxf>
      <numFmt numFmtId="0" formatCode="General"/>
    </odxf>
    <ndxf>
      <numFmt numFmtId="30" formatCode="@"/>
    </ndxf>
  </rcc>
  <rcc rId="5913" sId="1" odxf="1" dxf="1">
    <oc r="E50">
      <f>E39+E40+E41+E42+E43+E44+E45+E46+E47+E48+E49+#REF!</f>
    </oc>
    <nc r="E50">
      <f>E39+E40+E41+E42+E43+E44+E45+E46+E47+E48+E49</f>
    </nc>
    <odxf>
      <numFmt numFmtId="0" formatCode="General"/>
    </odxf>
    <ndxf>
      <numFmt numFmtId="30" formatCode="@"/>
    </ndxf>
  </rcc>
  <rcc rId="5914" sId="1" odxf="1" dxf="1">
    <oc r="F50">
      <f>F39+F40+F41+F42+F43+F44+F45+F46+F47+F48+F49+#REF!</f>
    </oc>
    <nc r="F50">
      <f>F39+F40+F41+F42+F43+F44+F45+F46+F47+F48+F49</f>
    </nc>
    <odxf>
      <numFmt numFmtId="0" formatCode="General"/>
    </odxf>
    <ndxf>
      <numFmt numFmtId="30" formatCode="@"/>
    </ndxf>
  </rcc>
  <rcc rId="5915" sId="1" odxf="1" dxf="1">
    <oc r="G50">
      <f>G39+G40+G41+G42+G43+G44+G45+G46+G47+G48+G49+#REF!</f>
    </oc>
    <nc r="G50">
      <f>G39+G40+G41+G42+G43+G44+G45+G46+G47+G48+G49</f>
    </nc>
    <odxf>
      <numFmt numFmtId="0" formatCode="General"/>
    </odxf>
    <ndxf>
      <numFmt numFmtId="30" formatCode="@"/>
    </ndxf>
  </rcc>
  <rcc rId="5916" sId="1" odxf="1" dxf="1">
    <oc r="H50">
      <f>H39+H40+H41+H42+H43+H44+H45+H46+H47+H48+H49+#REF!</f>
    </oc>
    <nc r="H50">
      <f>H39+H40+H41+H42+H43+H44+H45+H46+H47+H48+H49</f>
    </nc>
    <odxf>
      <numFmt numFmtId="0" formatCode="General"/>
    </odxf>
    <ndxf>
      <numFmt numFmtId="30" formatCode="@"/>
    </ndxf>
  </rcc>
  <rcc rId="5917" sId="1" odxf="1" dxf="1">
    <oc r="I50">
      <f>I39+I40+I41+I42+I43+I44+I45+I46+I47+I48+I49+#REF!</f>
    </oc>
    <nc r="I50">
      <f>I39+I40+I41+I42+I43+I44+I45+I46+I47+I48+I49</f>
    </nc>
    <odxf>
      <numFmt numFmtId="0" formatCode="General"/>
    </odxf>
    <ndxf>
      <numFmt numFmtId="30" formatCode="@"/>
    </ndxf>
  </rcc>
  <rcc rId="5918" sId="1" odxf="1" dxf="1">
    <oc r="J50">
      <f>J39+J40+J41+J42+J43+J44+J45+J46+J47+J48+J49+#REF!</f>
    </oc>
    <nc r="J50">
      <f>J39+J40+J41+J42+J43+J44+J45+J46+J47+J48+J49</f>
    </nc>
    <odxf>
      <numFmt numFmtId="0" formatCode="General"/>
    </odxf>
    <ndxf>
      <numFmt numFmtId="30" formatCode="@"/>
    </ndxf>
  </rcc>
  <rcc rId="5919" sId="1" odxf="1" dxf="1">
    <oc r="K50">
      <f>K39+K40+K41+K42+K43+K44+K45+K46+K47+K48+K49+#REF!</f>
    </oc>
    <nc r="K50">
      <f>K39+K40+K41+K42+K43+K44+K45+K46+K47+K48+K49</f>
    </nc>
    <odxf>
      <numFmt numFmtId="0" formatCode="General"/>
    </odxf>
    <ndxf>
      <numFmt numFmtId="30" formatCode="@"/>
    </ndxf>
  </rcc>
  <rcc rId="5920" sId="1" odxf="1" dxf="1">
    <oc r="L50">
      <f>L39+L40+L41+L42+L43+L44+L45+L46+L47+L48+L49+#REF!</f>
    </oc>
    <nc r="L50">
      <f>L39+L40+L41+L42+L43+L44+L45+L46+L47+L48+L49</f>
    </nc>
    <odxf>
      <numFmt numFmtId="0" formatCode="General"/>
    </odxf>
    <ndxf>
      <numFmt numFmtId="30" formatCode="@"/>
    </ndxf>
  </rcc>
  <rcc rId="5921" sId="1" odxf="1" dxf="1">
    <oc r="M50">
      <f>M39+M40+M41+M42+M43+M44+M45+M46+M47+M48+M49+#REF!</f>
    </oc>
    <nc r="M50">
      <f>M39+M40+M41+M42+M43+M44+M45+M46+M47+M48+M49</f>
    </nc>
    <odxf>
      <numFmt numFmtId="0" formatCode="General"/>
    </odxf>
    <ndxf>
      <numFmt numFmtId="30" formatCode="@"/>
    </ndxf>
  </rcc>
  <rcc rId="5922" sId="1" odxf="1" dxf="1">
    <oc r="N50">
      <f>N39+N40+N41+N42+N43+N44+N45+N46+N47+N48+N49+#REF!</f>
    </oc>
    <nc r="N50">
      <f>N39+N40+N41+N42+N43+N44+N45+N46+N47+N48+N49</f>
    </nc>
    <odxf>
      <numFmt numFmtId="0" formatCode="General"/>
    </odxf>
    <ndxf>
      <numFmt numFmtId="30" formatCode="@"/>
    </ndxf>
  </rcc>
  <rcv guid="{3A56BBDD-68CD-4AEA-B9E4-12391459D4C4}" action="delete"/>
  <rdn rId="0" localSheetId="1" customView="1" name="Z_3A56BBDD_68CD_4AEA_B9E4_12391459D4C4_.wvu.Rows" hidden="1" oldHidden="1">
    <formula>Sheet1!$2:$2,Sheet1!$71:$72,Sheet1!$74:$74,Sheet1!$76:$77,Sheet1!$137:$137,Sheet1!$148:$148,Sheet1!$153:$153,Sheet1!$172:$172,Sheet1!$187:$188</formula>
    <oldFormula>Sheet1!$2:$2,Sheet1!#REF!,Sheet1!$30:$30,Sheet1!$48:$48,Sheet1!$56:$56,Sheet1!$71:$72,Sheet1!$74:$74,Sheet1!$76:$77,Sheet1!$137:$137,Sheet1!$148:$148,Sheet1!$153:$153,Sheet1!$172:$172,Sheet1!$187:$188</oldFormula>
  </rdn>
  <rcv guid="{3A56BBDD-68CD-4AEA-B9E4-12391459D4C4}" action="add"/>
</revisions>
</file>

<file path=xl/revisions/revisionLog1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24" sId="1" ref="A57:XFD57" action="insertRow">
    <undo index="65535" exp="area" ref3D="1" dr="$A$187:$XFD$188" dn="Z_3A56BBDD_68CD_4AEA_B9E4_12391459D4C4_.wvu.Rows" sId="1"/>
    <undo index="65535" exp="area" ref3D="1" dr="$A$172:$XFD$172" dn="Z_3A56BBDD_68CD_4AEA_B9E4_12391459D4C4_.wvu.Rows" sId="1"/>
    <undo index="65535" exp="area" ref3D="1" dr="$A$153:$XFD$153" dn="Z_3A56BBDD_68CD_4AEA_B9E4_12391459D4C4_.wvu.Rows" sId="1"/>
    <undo index="65535" exp="area" ref3D="1" dr="$A$148:$XFD$148" dn="Z_3A56BBDD_68CD_4AEA_B9E4_12391459D4C4_.wvu.Rows" sId="1"/>
    <undo index="65535" exp="area" ref3D="1" dr="$A$137:$XFD$137" dn="Z_3A56BBDD_68CD_4AEA_B9E4_12391459D4C4_.wvu.Rows" sId="1"/>
    <undo index="65535" exp="area" ref3D="1" dr="$A$76:$XFD$77" dn="Z_3A56BBDD_68CD_4AEA_B9E4_12391459D4C4_.wvu.Rows" sId="1"/>
    <undo index="65535" exp="area" ref3D="1" dr="$A$74:$XFD$74" dn="Z_3A56BBDD_68CD_4AEA_B9E4_12391459D4C4_.wvu.Rows" sId="1"/>
    <undo index="65535" exp="area" ref3D="1" dr="$A$71:$XFD$72" dn="Z_3A56BBDD_68CD_4AEA_B9E4_12391459D4C4_.wvu.Rows" sId="1"/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1:$XFD$72" dn="Z_CFE03FCF_A4D8_435A_8A9B_0544466F5A93_.wvu.Rows" sId="1"/>
  </rrc>
  <rcc rId="5925" sId="1">
    <nc r="B57" t="inlineStr">
      <is>
        <t>Līdzfinansējums centralizētās kanalizācijas pieslēgumu ierīkošanai</t>
      </is>
    </nc>
  </rcc>
  <rcc rId="5926" sId="1">
    <nc r="D57">
      <f>SUM(E57,H57,I57:N57)</f>
    </nc>
  </rcc>
  <rcc rId="5927" sId="1">
    <nc r="E57">
      <f>SUM(F57:G57)</f>
    </nc>
  </rcc>
  <rcc rId="5928" sId="1">
    <nc r="H57">
      <v>20000</v>
    </nc>
  </rcc>
  <rcc rId="5929" sId="1">
    <oc r="C53">
      <f>SUM(C54:C56)</f>
    </oc>
    <nc r="C53">
      <f>SUM(C54:C57)</f>
    </nc>
  </rcc>
  <rcc rId="5930" sId="1">
    <oc r="D53">
      <f>SUM(D54:D56)</f>
    </oc>
    <nc r="D53">
      <f>SUM(D54:D57)</f>
    </nc>
  </rcc>
  <rcc rId="5931" sId="1">
    <oc r="E53">
      <f>SUM(E54:E56)</f>
    </oc>
    <nc r="E53">
      <f>SUM(E54:E57)</f>
    </nc>
  </rcc>
  <rcc rId="5932" sId="1">
    <oc r="F53">
      <f>SUM(F54:F56)</f>
    </oc>
    <nc r="F53">
      <f>SUM(F54:F57)</f>
    </nc>
  </rcc>
  <rcc rId="5933" sId="1">
    <oc r="G53">
      <f>SUM(G54:G56)</f>
    </oc>
    <nc r="G53">
      <f>SUM(G54:G57)</f>
    </nc>
  </rcc>
  <rcc rId="5934" sId="1">
    <oc r="H53">
      <f>SUM(H54:H56)</f>
    </oc>
    <nc r="H53">
      <f>SUM(H54:H57)</f>
    </nc>
  </rcc>
  <rcc rId="5935" sId="1">
    <oc r="I53">
      <f>SUM(I54:I56)</f>
    </oc>
    <nc r="I53">
      <f>SUM(I54:I57)</f>
    </nc>
  </rcc>
  <rcc rId="5936" sId="1">
    <oc r="J53">
      <f>SUM(J54:J56)</f>
    </oc>
    <nc r="J53">
      <f>SUM(J54:J57)</f>
    </nc>
  </rcc>
  <rcc rId="5937" sId="1">
    <oc r="K53">
      <f>SUM(K54:K56)</f>
    </oc>
    <nc r="K53">
      <f>SUM(K54:K57)</f>
    </nc>
  </rcc>
  <rcc rId="5938" sId="1">
    <oc r="L53">
      <f>SUM(L54:L56)</f>
    </oc>
    <nc r="L53">
      <f>SUM(L54:L57)</f>
    </nc>
  </rcc>
  <rcc rId="5939" sId="1">
    <oc r="M53">
      <f>SUM(M54:M56)</f>
    </oc>
    <nc r="M53">
      <f>SUM(M54:M57)</f>
    </nc>
  </rcc>
  <rcc rId="5940" sId="1">
    <oc r="N53">
      <f>SUM(N54:N56)</f>
    </oc>
    <nc r="N53">
      <f>SUM(N54:N57)</f>
    </nc>
  </rcc>
  <rcc rId="5941" sId="1">
    <oc r="B42" t="inlineStr">
      <is>
        <t>Ielu, tiltu  rekonstrukcija</t>
      </is>
    </oc>
    <nc r="B42" t="inlineStr">
      <is>
        <t>Ielu rekonstrukcija</t>
      </is>
    </nc>
  </rcc>
  <rrc rId="5942" sId="1" ref="A49:XFD49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</rrc>
  <rcc rId="5943" sId="1">
    <nc r="A49" t="inlineStr">
      <is>
        <t>04.510.</t>
      </is>
    </nc>
  </rcc>
  <rcc rId="5944" sId="1">
    <nc r="B49" t="inlineStr">
      <is>
        <t>Tiltu rekonstrukcija</t>
      </is>
    </nc>
  </rcc>
  <rcc rId="5945" sId="1">
    <nc r="D49">
      <f>SUM(E49,H49,I49:N49)</f>
    </nc>
  </rcc>
  <rcc rId="5946" sId="1">
    <nc r="E49">
      <f>SUM(F49:G49)</f>
    </nc>
  </rcc>
  <rcc rId="5947" sId="1">
    <nc r="K49">
      <v>210790</v>
    </nc>
  </rcc>
  <rrc rId="5948" sId="1" ref="A49:XFD4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Tiltu rekonstrukcija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49">
        <v>210790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49" sId="1">
    <oc r="B48" t="inlineStr">
      <is>
        <t>Lauku ielas rekonstrukcija</t>
      </is>
    </oc>
    <nc r="B48" t="inlineStr">
      <is>
        <t>Tiltu rekonstrukcija</t>
      </is>
    </nc>
  </rcc>
  <rcc rId="5950" sId="1">
    <oc r="C48">
      <v>1277329</v>
    </oc>
    <nc r="C48"/>
  </rcc>
  <rcc rId="5951" sId="1">
    <nc r="K48">
      <v>210700</v>
    </nc>
  </rcc>
  <rdn rId="0" localSheetId="1" customView="1" name="Z_3A56BBDD_68CD_4AEA_B9E4_12391459D4C4_.wvu.Rows" hidden="1" oldHidden="1">
    <oldFormula>Sheet1!$2:$2,Sheet1!$72:$73,Sheet1!$75:$75,Sheet1!$77:$78,Sheet1!$138:$138,Sheet1!$149:$149,Sheet1!$154:$154,Sheet1!$173:$173,Sheet1!$188:$189</oldFormula>
  </rdn>
  <rcv guid="{3A56BBDD-68CD-4AEA-B9E4-12391459D4C4}" action="delete"/>
  <rcv guid="{3A56BBDD-68CD-4AEA-B9E4-12391459D4C4}" action="add"/>
</revisions>
</file>

<file path=xl/revisions/revisionLog1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53" sId="1" ref="A72:XFD72" action="deleteRow"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4" sId="1" ref="A72:XFD72" action="deleteRow"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2:$XFD$72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55" sId="1">
    <oc r="H152">
      <v>66515</v>
    </oc>
    <nc r="H152">
      <v>71235</v>
    </nc>
  </rcc>
  <rrc rId="5956" sId="1" ref="A153:XFD153" action="deleteRow">
    <undo index="65535" exp="area" ref3D="1" dr="$A$153:$XFD$153" dn="Z_CFE03FCF_A4D8_435A_8A9B_0544466F5A93_.wvu.Rows" sId="1"/>
    <rfmt sheetId="1" xfDxf="1" sqref="A153:XFD153" start="0" length="0">
      <dxf>
        <font>
          <name val="Times New Roman"/>
          <family val="1"/>
        </font>
        <alignment horizontal="left" vertical="center" wrapText="1"/>
      </dxf>
    </rfmt>
    <rcc rId="0" sId="1" dxf="1">
      <nc r="A153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3" t="inlineStr">
        <is>
          <t>Krimūnu pirmsskolas izglītības iestāde "Ābolītis"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81143</v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3">
        <f>SUM(E153,H153,I153:N153)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3">
        <f>SUM(F153:G153)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53">
        <v>98357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3">
        <v>24294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3">
        <v>69598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53">
        <v>2150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7" sId="1" ref="A147:XFD147" action="deleteRow">
    <undo index="65535" exp="area" ref3D="1" dr="$A$147:$XFD$147" dn="Z_CFE03FCF_A4D8_435A_8A9B_0544466F5A93_.wvu.Rows" sId="1"/>
    <rfmt sheetId="1" xfDxf="1" sqref="A147:XFD147" start="0" length="0">
      <dxf>
        <font>
          <name val="Times New Roman"/>
          <family val="1"/>
        </font>
        <alignment horizontal="left" vertical="center" wrapText="1"/>
      </dxf>
    </rfmt>
    <rcc rId="0" sId="1" dxf="1">
      <nc r="A147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7">
        <f>SUM(E147,H147,I147:N147)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7">
        <f>SUM(F147:G147)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A56BBDD-68CD-4AEA-B9E4-12391459D4C4}" action="delete"/>
  <rcv guid="{3A56BBDD-68CD-4AEA-B9E4-12391459D4C4}" action="add"/>
</revisions>
</file>

<file path=xl/revisions/revisionLog1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8" sId="1">
    <oc r="I218">
      <f>'\\DC1\Finanses\BUDZETS_2019\Budžets\[Pamatbudzeta_ienemumi 1 pielik _2019.xls]Sheet1'!$F$117</f>
    </oc>
    <nc r="I218">
      <f>'\\DC1\Finanses\BUDZETS_2019\Budžets\[Pamatbudzeta_ienemumi 1 pielik _2019.xls]Sheet1'!$F$117</f>
    </nc>
  </rcc>
  <rcc rId="5959" sId="1">
    <oc r="B98" t="inlineStr">
      <is>
        <t>Remontdarbi novada iestādēs</t>
      </is>
    </oc>
    <nc r="B98" t="inlineStr">
      <is>
        <t>Novada teritorijas attīstība un uzturēšana</t>
      </is>
    </nc>
  </rcc>
  <rcc rId="5960" sId="1">
    <nc r="H98">
      <v>300000</v>
    </nc>
  </rcc>
  <rcc rId="5961" sId="1">
    <nc r="K98">
      <v>502348</v>
    </nc>
  </rcc>
  <rcc rId="5962" sId="1">
    <o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.3</t>
        </r>
      </is>
    </oc>
    <n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.1</t>
        </r>
      </is>
    </nc>
  </rcc>
  <rcc rId="5963" sId="1">
    <oc r="N4" t="inlineStr">
      <is>
        <t>Dobeles novada domes 24.01.2019</t>
      </is>
    </oc>
    <nc r="N4" t="inlineStr">
      <is>
        <t>Dobeles novada domes 31.01.2019</t>
      </is>
    </nc>
  </rcc>
  <rcv guid="{3A56BBDD-68CD-4AEA-B9E4-12391459D4C4}" action="delete"/>
  <rcv guid="{3A56BBDD-68CD-4AEA-B9E4-12391459D4C4}" action="add"/>
</revisions>
</file>

<file path=xl/revisions/revisionLog1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4" sId="1">
    <oc r="H52">
      <v>28065</v>
    </oc>
    <nc r="H52">
      <v>0</v>
    </nc>
  </rcc>
  <rcc rId="5965" sId="1">
    <nc r="K167">
      <v>150258</v>
    </nc>
  </rcc>
  <rcc rId="5966" sId="1">
    <oc r="K71">
      <v>656258</v>
    </oc>
    <nc r="K71">
      <v>506000</v>
    </nc>
  </rcc>
</revisions>
</file>

<file path=xl/revisions/revisionLog1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7" sId="1">
    <oc r="H98">
      <v>300000</v>
    </oc>
    <nc r="H98">
      <v>328065</v>
    </nc>
  </rcc>
</revisions>
</file>

<file path=xl/revisions/revisionLog1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FE03FCF_A4D8_435A_8A9B_0544466F5A93_.wvu.Rows" hidden="1" oldHidden="1">
    <oldFormula>Sheet1!$2:$2,Sheet1!#REF!,Sheet1!#REF!,Sheet1!#REF!</oldFormula>
  </rdn>
  <rcv guid="{CFE03FCF-A4D8-435A-8A9B-0544466F5A93}" action="delete"/>
  <rcv guid="{CFE03FCF-A4D8-435A-8A9B-0544466F5A93}" action="add"/>
</revisions>
</file>

<file path=xl/revisions/revisionLog1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9" sId="1">
    <oc r="I219">
      <f>I218-D211+D213+D214+D215+D216</f>
    </oc>
    <nc r="I219"/>
  </rcc>
  <rcc rId="5970" sId="1">
    <oc r="I218">
      <f>'\\DC1\Finanses\BUDZETS_2019\Budžets\[Pamatbudzeta_ienemumi 1 pielik _2019.xls]Sheet1'!$F$117</f>
    </oc>
    <nc r="I218"/>
  </rcc>
  <rcv guid="{3A56BBDD-68CD-4AEA-B9E4-12391459D4C4}" action="delete"/>
  <rcv guid="{3A56BBDD-68CD-4AEA-B9E4-12391459D4C4}" action="add"/>
</revisions>
</file>

<file path=xl/revisions/revisionLog1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1" sId="1">
    <nc r="M16">
      <v>2500</v>
    </nc>
  </rcc>
  <rcc rId="5972" sId="1">
    <oc r="H16">
      <v>554703</v>
    </oc>
    <nc r="H16">
      <v>552203</v>
    </nc>
  </rcc>
  <rcv guid="{3A56BBDD-68CD-4AEA-B9E4-12391459D4C4}" action="delete"/>
  <rcv guid="{3A56BBDD-68CD-4AEA-B9E4-12391459D4C4}" action="add"/>
</revisions>
</file>

<file path=xl/revisions/revisionLog1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5" start="0" length="2147483647">
    <dxf>
      <font>
        <color rgb="FFFF0000"/>
      </font>
    </dxf>
  </rfmt>
  <rfmt sheetId="1" sqref="N5" start="0" length="2147483647">
    <dxf>
      <font>
        <color auto="1"/>
      </font>
    </dxf>
  </rfmt>
  <rfmt sheetId="1" sqref="D13:D14" start="0" length="0">
    <dxf>
      <border>
        <left style="thin">
          <color indexed="64"/>
        </left>
      </border>
    </dxf>
  </rfmt>
  <rcv guid="{3A56BBDD-68CD-4AEA-B9E4-12391459D4C4}" action="delete"/>
  <rcv guid="{3A56BBDD-68CD-4AEA-B9E4-12391459D4C4}" action="add"/>
</revisions>
</file>

<file path=xl/revisions/revisionLog1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3" sId="1">
    <oc r="F173">
      <v>15035</v>
    </oc>
    <nc r="F173">
      <v>15755</v>
    </nc>
  </rcc>
  <rcc rId="5974" sId="1">
    <oc r="H173">
      <v>58655</v>
    </oc>
    <nc r="H173">
      <v>73321</v>
    </nc>
  </rcc>
  <rcv guid="{3A56BBDD-68CD-4AEA-B9E4-12391459D4C4}" action="delete"/>
  <rcv guid="{3A56BBDD-68CD-4AEA-B9E4-12391459D4C4}" action="add"/>
</revisions>
</file>

<file path=xl/revisions/revisionLog1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5" sId="1">
    <oc r="H88">
      <v>272266</v>
    </oc>
    <nc r="H88">
      <v>325270</v>
    </nc>
  </rcc>
  <rcv guid="{3A56BBDD-68CD-4AEA-B9E4-12391459D4C4}" action="delete"/>
  <rcv guid="{3A56BBDD-68CD-4AEA-B9E4-12391459D4C4}" action="add"/>
</revisions>
</file>

<file path=xl/revisions/revisionLog1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6" sId="1">
    <oc r="K98">
      <v>502348</v>
    </oc>
    <nc r="K98">
      <v>492600</v>
    </nc>
  </rcc>
  <rcc rId="5977" sId="1">
    <oc r="F194">
      <v>169906</v>
    </oc>
    <nc r="F194">
      <v>173008</v>
    </nc>
  </rcc>
  <rcc rId="5978" sId="1">
    <oc r="G194">
      <v>39139</v>
    </oc>
    <nc r="G194">
      <v>43148</v>
    </nc>
  </rcc>
  <rcc rId="5979" sId="1">
    <oc r="F199">
      <v>133644</v>
    </oc>
    <nc r="F199">
      <v>135769</v>
    </nc>
  </rcc>
  <rcc rId="5980" sId="1">
    <oc r="G199">
      <v>32883</v>
    </oc>
    <nc r="G199">
      <v>33395</v>
    </nc>
  </rcc>
</revisions>
</file>

<file path=xl/revisions/revisionLog1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1" sId="1">
    <oc r="H116">
      <v>62490</v>
    </oc>
    <nc r="H116">
      <v>63265</v>
    </nc>
  </rcc>
  <rcc rId="5982" sId="1">
    <oc r="K116">
      <v>19300</v>
    </oc>
    <nc r="K116">
      <v>20850</v>
    </nc>
  </rcc>
  <rcc rId="5983" sId="1">
    <oc r="H122">
      <v>3088</v>
    </oc>
    <nc r="H122">
      <v>2663</v>
    </nc>
  </rcc>
  <rcc rId="5984" sId="1">
    <oc r="K98">
      <v>492600</v>
    </oc>
    <nc r="K98">
      <v>490700</v>
    </nc>
  </rcc>
  <rcv guid="{CFE03FCF-A4D8-435A-8A9B-0544466F5A93}" action="delete"/>
  <rcv guid="{CFE03FCF-A4D8-435A-8A9B-0544466F5A93}" action="add"/>
</revisions>
</file>

<file path=xl/revisions/revisionLog1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85" sId="1" ref="C1:C1048576" action="deleteCol">
    <rfmt sheetId="1" xfDxf="1" sqref="C1:C1048576" start="0" length="0">
      <dxf>
        <font>
          <name val="Times New Roman"/>
          <family val="1"/>
        </font>
      </dxf>
    </rfmt>
    <rfmt sheetId="1" sqref="C1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2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3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5" start="0" length="0">
      <dxf>
        <font>
          <i/>
          <name val="Times New Roman"/>
          <family val="1"/>
        </font>
        <alignment horizontal="center" vertical="center" wrapText="1"/>
      </dxf>
    </rfmt>
    <rfmt sheetId="1" sqref="C6" start="0" length="0">
      <dxf>
        <alignment horizontal="left" vertical="center" wrapText="1"/>
      </dxf>
    </rfmt>
    <rfmt sheetId="1" sqref="C7" start="0" length="0">
      <dxf>
        <alignment horizontal="left" vertical="center" wrapText="1"/>
      </dxf>
    </rfmt>
    <rfmt sheetId="1" sqref="C8" start="0" length="0">
      <dxf>
        <alignment horizontal="left" vertical="center" wrapText="1"/>
      </dxf>
    </rfmt>
    <rfmt sheetId="1" sqref="C9" start="0" length="0">
      <dxf>
        <alignment horizontal="left"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2018.gada budžeta izpilde</t>
        </is>
      </nc>
      <ndxf>
        <font>
          <i/>
          <name val="Times New Roman"/>
          <family val="1"/>
        </font>
        <alignment vertical="top"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border outline="0">
          <bottom style="thin">
            <color indexed="64"/>
          </bottom>
        </border>
      </dxf>
    </rfmt>
    <rcc rId="0" sId="1" dxf="1">
      <nc r="C15">
        <f>SUM(C16:C30)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1560346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122736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94524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66030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44212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78889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82602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49293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82700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63937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85722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68573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48203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4650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31563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24291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C32+C31+C15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281283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f>SUM(C36)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v>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134815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f>SUM(C34,C35,C37)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v>151804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50560</t>
        </is>
      </nc>
      <ndxf>
        <font>
          <b/>
          <color indexed="8"/>
          <name val="Times New Roman"/>
          <family val="1"/>
        </font>
        <numFmt numFmtId="30" formatCode="@"/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>
        <v>100595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13560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692651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1251387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4562038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v>1064454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963280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9">
        <v>51010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f>C39+C40+C41+C42+C43+C44+C45+C46+C47+C48+C49</f>
      </nc>
      <ndxf>
        <font>
          <b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f>C52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v>0</v>
      </nc>
      <ndxf>
        <font>
          <b/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f>SUM(C54:C57)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>
        <v>110000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40637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6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7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8">
        <f>C53+C51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SUM(C60:C69)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v>27949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4206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113263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14475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13509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41990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19652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14624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75363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5162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f>SUM(C71:C76)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v>189512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489151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>
        <v>7026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>
        <v>1444719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>
        <v>255244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33263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f>SUM(C78:C78)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>
        <v>60000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>
        <f>SUM(C80:C82)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v>45224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80000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138153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f>SUM(C84:C98)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93462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21349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v>21499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115818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183258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9766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13296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204004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388915</v>
      </nc>
      <ndxf>
        <alignment horizontal="left"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10448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165465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36000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7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v>0</v>
      </nc>
      <ndxf>
        <font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f>C83+C79+C77+C70+C59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f>SUM(C101:C107)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3133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2066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3674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22011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1174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1852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74231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f>SUM(C109:C114)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336560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5351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v>25471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51103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3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4">
        <v>80099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f>SUM(C116:C126)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198176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12381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9595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10566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14466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11170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8646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15459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12408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9685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f>SUM(C128:C136)</f>
      </nc>
      <ndxf>
        <font>
          <b/>
          <name val="Times New Roman"/>
          <family val="1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74217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46131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198040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7165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51380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110638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243839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2273741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6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7">
        <f>SUM(C138:C139)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219337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73054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v>103619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700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2">
        <v>137394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>
        <f>C108+C115+C127+C137+C140+C141+C142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f>SUM(C145:C192)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678521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802983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587808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447500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320839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188918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263422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319467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920252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1695141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525398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>
        <v>266822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7">
        <v>279673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206621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611935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360693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281519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689046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922859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673434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155010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586429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67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8">
        <v>222307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412247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0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1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2">
        <v>43755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101384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330904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5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6">
        <v>407361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2172395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53242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175914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55780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127495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2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3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4">
        <v>28562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28779</v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1170954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7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8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9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0">
        <v>3641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39876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23567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f>SUM(C194:C210)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280519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128183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525614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6009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87099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v>150753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153865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196353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11417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236298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35533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2559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197610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11530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20805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107845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0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1">
        <f>SUM(C33,C38,C50,C58,C99,C100,C143,C144,C193)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f>C213+C214+C215+C216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-12837039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4">
        <v>-56915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5">
        <v>-359977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6">
        <v>-8957892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7" start="0" length="0">
      <dxf>
        <font>
          <b/>
          <name val="Times New Roman"/>
          <family val="1"/>
        </font>
      </dxf>
    </rfmt>
    <rfmt sheetId="1" sqref="C218" start="0" length="0">
      <dxf>
        <font>
          <b/>
          <name val="Times New Roman"/>
          <family val="1"/>
        </font>
      </dxf>
    </rfmt>
    <rfmt sheetId="1" sqref="C219" start="0" length="0">
      <dxf/>
    </rfmt>
    <rfmt sheetId="1" sqref="C220" start="0" length="0">
      <dxf/>
    </rfmt>
    <rfmt sheetId="1" sqref="C221" start="0" length="0">
      <dxf/>
    </rfmt>
    <rfmt sheetId="1" sqref="C222" start="0" length="0">
      <dxf/>
    </rfmt>
    <rfmt sheetId="1" sqref="C223" start="0" length="0">
      <dxf/>
    </rfmt>
    <rfmt sheetId="1" sqref="C224" start="0" length="0">
      <dxf/>
    </rfmt>
    <rfmt sheetId="1" sqref="C225" start="0" length="0">
      <dxf/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</rrc>
  <rcv guid="{3A56BBDD-68CD-4AEA-B9E4-12391459D4C4}" action="delete"/>
  <rcv guid="{3A56BBDD-68CD-4AEA-B9E4-12391459D4C4}" action="add"/>
</revisions>
</file>

<file path=xl/revisions/revisionLog1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6" sId="1">
    <oc r="M4" t="inlineStr">
      <is>
        <t>Dobeles novada domes 31.01.2019</t>
      </is>
    </oc>
    <nc r="M4" t="inlineStr">
      <is>
        <t>Dobeles novada domes 31.01.2019.</t>
      </is>
    </nc>
  </rcc>
  <rcc rId="5987" sId="1">
    <oc r="M7" t="inlineStr">
      <is>
        <t>budžets 2019.gadam."</t>
      </is>
    </oc>
    <nc r="M7" t="inlineStr">
      <is>
        <t>budžets 2019.gadam"</t>
      </is>
    </nc>
  </rcc>
  <rcv guid="{0E6C7557-2708-411F-A991-79390833FF9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"/>
  <sheetViews>
    <sheetView tabSelected="1" topLeftCell="A118" zoomScale="150" zoomScaleNormal="140" workbookViewId="0">
      <selection activeCell="N10" sqref="N10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8" width="9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94"/>
      <c r="B3" s="94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176</v>
      </c>
    </row>
    <row r="4" spans="1:13" ht="15.75" customHeight="1" x14ac:dyDescent="0.25">
      <c r="J4" s="3"/>
      <c r="M4" s="85" t="s">
        <v>254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253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177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255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customHeight="1" x14ac:dyDescent="0.25">
      <c r="A9" s="6"/>
      <c r="B9" s="8"/>
      <c r="C9" s="93" t="s">
        <v>221</v>
      </c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s="12" customFormat="1" ht="15.75" customHeight="1" x14ac:dyDescent="0.25">
      <c r="A10" s="94"/>
      <c r="B10" s="94"/>
      <c r="C10" s="94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118</v>
      </c>
      <c r="J13" s="16" t="s">
        <v>119</v>
      </c>
      <c r="K13" s="16" t="s">
        <v>120</v>
      </c>
      <c r="L13" s="18" t="s">
        <v>121</v>
      </c>
      <c r="M13" s="18" t="s">
        <v>174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92" t="s">
        <v>3</v>
      </c>
      <c r="F14" s="92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 t="shared" ref="C15:M15" si="0">SUM(C16:C30)</f>
        <v>2792620</v>
      </c>
      <c r="D15" s="23">
        <f t="shared" si="0"/>
        <v>1865661</v>
      </c>
      <c r="E15" s="23">
        <f t="shared" si="0"/>
        <v>1487356</v>
      </c>
      <c r="F15" s="23">
        <f t="shared" si="0"/>
        <v>378305</v>
      </c>
      <c r="G15" s="23">
        <f t="shared" si="0"/>
        <v>815139</v>
      </c>
      <c r="H15" s="23">
        <f t="shared" si="0"/>
        <v>0</v>
      </c>
      <c r="I15" s="23">
        <f t="shared" si="0"/>
        <v>0</v>
      </c>
      <c r="J15" s="23">
        <f t="shared" si="0"/>
        <v>109320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7" customFormat="1" ht="15.75" customHeight="1" x14ac:dyDescent="0.2">
      <c r="A16" s="25" t="s">
        <v>5</v>
      </c>
      <c r="B16" s="26" t="s">
        <v>6</v>
      </c>
      <c r="C16" s="27">
        <f>SUM(D16,G16,H16:M16)</f>
        <v>1739461</v>
      </c>
      <c r="D16" s="27">
        <f t="shared" ref="D16:D49" si="1">SUM(E16:F16)</f>
        <v>1076638</v>
      </c>
      <c r="E16" s="28">
        <v>863598</v>
      </c>
      <c r="F16" s="29">
        <v>213040</v>
      </c>
      <c r="G16" s="29">
        <v>552203</v>
      </c>
      <c r="H16" s="29"/>
      <c r="I16" s="29"/>
      <c r="J16" s="29">
        <v>108120</v>
      </c>
      <c r="K16" s="27"/>
      <c r="L16" s="27">
        <v>2500</v>
      </c>
      <c r="M16" s="27"/>
    </row>
    <row r="17" spans="1:13" s="7" customFormat="1" ht="15.75" customHeight="1" x14ac:dyDescent="0.2">
      <c r="A17" s="25" t="s">
        <v>5</v>
      </c>
      <c r="B17" s="25" t="s">
        <v>7</v>
      </c>
      <c r="C17" s="27">
        <f t="shared" ref="C17:C32" si="2">SUM(D17,G17,H17:M17)</f>
        <v>139622</v>
      </c>
      <c r="D17" s="27">
        <f t="shared" si="1"/>
        <v>135368</v>
      </c>
      <c r="E17" s="28">
        <v>97000</v>
      </c>
      <c r="F17" s="29">
        <v>38368</v>
      </c>
      <c r="G17" s="29">
        <v>4254</v>
      </c>
      <c r="H17" s="27"/>
      <c r="I17" s="27"/>
      <c r="J17" s="27"/>
      <c r="K17" s="27"/>
      <c r="L17" s="27"/>
      <c r="M17" s="27"/>
    </row>
    <row r="18" spans="1:13" s="7" customFormat="1" ht="15.75" customHeight="1" x14ac:dyDescent="0.2">
      <c r="A18" s="25" t="s">
        <v>5</v>
      </c>
      <c r="B18" s="26" t="s">
        <v>179</v>
      </c>
      <c r="C18" s="27">
        <f t="shared" si="2"/>
        <v>97572</v>
      </c>
      <c r="D18" s="27">
        <f t="shared" si="1"/>
        <v>84712</v>
      </c>
      <c r="E18" s="28">
        <v>68267</v>
      </c>
      <c r="F18" s="29">
        <v>16445</v>
      </c>
      <c r="G18" s="29">
        <v>12860</v>
      </c>
      <c r="H18" s="27"/>
      <c r="I18" s="27"/>
      <c r="J18" s="27"/>
      <c r="K18" s="27"/>
      <c r="L18" s="27"/>
      <c r="M18" s="27"/>
    </row>
    <row r="19" spans="1:13" s="7" customFormat="1" ht="15.75" customHeight="1" x14ac:dyDescent="0.2">
      <c r="A19" s="25" t="s">
        <v>5</v>
      </c>
      <c r="B19" s="26" t="s">
        <v>8</v>
      </c>
      <c r="C19" s="27">
        <f t="shared" si="2"/>
        <v>83729</v>
      </c>
      <c r="D19" s="27">
        <f t="shared" si="1"/>
        <v>63574</v>
      </c>
      <c r="E19" s="28">
        <v>51232</v>
      </c>
      <c r="F19" s="29">
        <v>12342</v>
      </c>
      <c r="G19" s="29">
        <v>20155</v>
      </c>
      <c r="H19" s="27"/>
      <c r="I19" s="27"/>
      <c r="J19" s="27"/>
      <c r="K19" s="27"/>
      <c r="L19" s="27"/>
      <c r="M19" s="27"/>
    </row>
    <row r="20" spans="1:13" s="7" customFormat="1" ht="15.75" customHeight="1" x14ac:dyDescent="0.2">
      <c r="A20" s="25" t="s">
        <v>5</v>
      </c>
      <c r="B20" s="26" t="s">
        <v>9</v>
      </c>
      <c r="C20" s="27">
        <f t="shared" si="2"/>
        <v>74862</v>
      </c>
      <c r="D20" s="27">
        <f t="shared" si="1"/>
        <v>37572</v>
      </c>
      <c r="E20" s="28">
        <v>30278</v>
      </c>
      <c r="F20" s="29">
        <v>7294</v>
      </c>
      <c r="G20" s="29">
        <v>37290</v>
      </c>
      <c r="H20" s="29"/>
      <c r="I20" s="29"/>
      <c r="J20" s="29"/>
      <c r="K20" s="27"/>
      <c r="L20" s="27"/>
      <c r="M20" s="27"/>
    </row>
    <row r="21" spans="1:13" s="7" customFormat="1" ht="15.75" customHeight="1" x14ac:dyDescent="0.2">
      <c r="A21" s="25" t="s">
        <v>5</v>
      </c>
      <c r="B21" s="26" t="s">
        <v>10</v>
      </c>
      <c r="C21" s="27">
        <f t="shared" si="2"/>
        <v>89454</v>
      </c>
      <c r="D21" s="27">
        <f t="shared" si="1"/>
        <v>69061</v>
      </c>
      <c r="E21" s="28">
        <v>55654</v>
      </c>
      <c r="F21" s="29">
        <v>13407</v>
      </c>
      <c r="G21" s="29">
        <v>20393</v>
      </c>
      <c r="H21" s="29"/>
      <c r="I21" s="29"/>
      <c r="J21" s="29"/>
      <c r="K21" s="27"/>
      <c r="L21" s="27"/>
      <c r="M21" s="27"/>
    </row>
    <row r="22" spans="1:13" s="7" customFormat="1" ht="15.75" customHeight="1" x14ac:dyDescent="0.2">
      <c r="A22" s="25" t="s">
        <v>5</v>
      </c>
      <c r="B22" s="26" t="s">
        <v>11</v>
      </c>
      <c r="C22" s="27">
        <f t="shared" si="2"/>
        <v>83567</v>
      </c>
      <c r="D22" s="27">
        <f t="shared" si="1"/>
        <v>69999</v>
      </c>
      <c r="E22" s="28">
        <v>56410</v>
      </c>
      <c r="F22" s="29">
        <v>13589</v>
      </c>
      <c r="G22" s="29">
        <v>13568</v>
      </c>
      <c r="H22" s="29"/>
      <c r="I22" s="29"/>
      <c r="J22" s="29"/>
      <c r="K22" s="27"/>
      <c r="L22" s="27"/>
      <c r="M22" s="27"/>
    </row>
    <row r="23" spans="1:13" s="7" customFormat="1" ht="15.75" customHeight="1" x14ac:dyDescent="0.2">
      <c r="A23" s="25" t="s">
        <v>5</v>
      </c>
      <c r="B23" s="26" t="s">
        <v>12</v>
      </c>
      <c r="C23" s="27">
        <f t="shared" si="2"/>
        <v>73985</v>
      </c>
      <c r="D23" s="27">
        <f t="shared" si="1"/>
        <v>40934</v>
      </c>
      <c r="E23" s="28">
        <v>32987</v>
      </c>
      <c r="F23" s="29">
        <v>7947</v>
      </c>
      <c r="G23" s="29">
        <v>32551</v>
      </c>
      <c r="H23" s="27"/>
      <c r="I23" s="27"/>
      <c r="J23" s="27">
        <v>500</v>
      </c>
      <c r="K23" s="27"/>
      <c r="L23" s="27"/>
      <c r="M23" s="27"/>
    </row>
    <row r="24" spans="1:13" s="7" customFormat="1" ht="15.75" customHeight="1" x14ac:dyDescent="0.2">
      <c r="A24" s="25" t="s">
        <v>5</v>
      </c>
      <c r="B24" s="26" t="s">
        <v>13</v>
      </c>
      <c r="C24" s="27">
        <f t="shared" si="2"/>
        <v>99224</v>
      </c>
      <c r="D24" s="27">
        <f t="shared" si="1"/>
        <v>71907</v>
      </c>
      <c r="E24" s="28">
        <v>57947</v>
      </c>
      <c r="F24" s="29">
        <v>13960</v>
      </c>
      <c r="G24" s="29">
        <v>27317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 t="s">
        <v>5</v>
      </c>
      <c r="B25" s="26" t="s">
        <v>14</v>
      </c>
      <c r="C25" s="27">
        <f t="shared" si="2"/>
        <v>74055</v>
      </c>
      <c r="D25" s="27">
        <f t="shared" si="1"/>
        <v>65074</v>
      </c>
      <c r="E25" s="28">
        <v>52441</v>
      </c>
      <c r="F25" s="29">
        <v>12633</v>
      </c>
      <c r="G25" s="29">
        <v>8981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25" t="s">
        <v>5</v>
      </c>
      <c r="B26" s="26" t="s">
        <v>15</v>
      </c>
      <c r="C26" s="27">
        <f t="shared" si="2"/>
        <v>100016</v>
      </c>
      <c r="D26" s="27">
        <f t="shared" si="1"/>
        <v>73236</v>
      </c>
      <c r="E26" s="28">
        <v>59018</v>
      </c>
      <c r="F26" s="29">
        <v>14218</v>
      </c>
      <c r="G26" s="29">
        <v>26430</v>
      </c>
      <c r="H26" s="27"/>
      <c r="I26" s="27"/>
      <c r="J26" s="27">
        <v>350</v>
      </c>
      <c r="K26" s="27"/>
      <c r="L26" s="27"/>
      <c r="M26" s="27"/>
    </row>
    <row r="27" spans="1:13" s="7" customFormat="1" ht="15.75" customHeight="1" x14ac:dyDescent="0.2">
      <c r="A27" s="25" t="s">
        <v>5</v>
      </c>
      <c r="B27" s="25" t="s">
        <v>16</v>
      </c>
      <c r="C27" s="27">
        <f t="shared" si="2"/>
        <v>67816</v>
      </c>
      <c r="D27" s="27">
        <f t="shared" si="1"/>
        <v>39761</v>
      </c>
      <c r="E27" s="28">
        <v>32042</v>
      </c>
      <c r="F27" s="29">
        <v>7719</v>
      </c>
      <c r="G27" s="29">
        <v>28055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6" t="s">
        <v>5</v>
      </c>
      <c r="B28" s="26" t="s">
        <v>17</v>
      </c>
      <c r="C28" s="29">
        <f t="shared" si="2"/>
        <v>49257</v>
      </c>
      <c r="D28" s="29">
        <f t="shared" si="1"/>
        <v>37825</v>
      </c>
      <c r="E28" s="28">
        <v>30482</v>
      </c>
      <c r="F28" s="29">
        <v>7343</v>
      </c>
      <c r="G28" s="29">
        <v>11082</v>
      </c>
      <c r="H28" s="29"/>
      <c r="I28" s="29"/>
      <c r="J28" s="29">
        <v>350</v>
      </c>
      <c r="K28" s="29"/>
      <c r="L28" s="29"/>
      <c r="M28" s="29"/>
    </row>
    <row r="29" spans="1:13" s="7" customFormat="1" ht="15.75" customHeight="1" x14ac:dyDescent="0.2">
      <c r="A29" s="25" t="s">
        <v>5</v>
      </c>
      <c r="B29" s="25" t="s">
        <v>172</v>
      </c>
      <c r="C29" s="27">
        <f t="shared" si="2"/>
        <v>20000</v>
      </c>
      <c r="D29" s="27">
        <f t="shared" si="1"/>
        <v>0</v>
      </c>
      <c r="E29" s="30"/>
      <c r="F29" s="27"/>
      <c r="G29" s="27">
        <v>20000</v>
      </c>
      <c r="H29" s="27"/>
      <c r="I29" s="27"/>
      <c r="J29" s="27"/>
      <c r="K29" s="27"/>
      <c r="L29" s="27"/>
      <c r="M29" s="27"/>
    </row>
    <row r="30" spans="1:13" s="7" customFormat="1" ht="15.75" customHeight="1" x14ac:dyDescent="0.2">
      <c r="A30" s="25" t="s">
        <v>200</v>
      </c>
      <c r="B30" s="25" t="s">
        <v>240</v>
      </c>
      <c r="C30" s="27">
        <f t="shared" si="2"/>
        <v>0</v>
      </c>
      <c r="D30" s="27">
        <f t="shared" si="1"/>
        <v>0</v>
      </c>
      <c r="E30" s="30"/>
      <c r="F30" s="27"/>
      <c r="G30" s="27"/>
      <c r="H30" s="27"/>
      <c r="I30" s="27"/>
      <c r="J30" s="31"/>
      <c r="K30" s="27"/>
      <c r="L30" s="27"/>
      <c r="M30" s="27"/>
    </row>
    <row r="31" spans="1:13" s="7" customFormat="1" ht="15.75" customHeight="1" x14ac:dyDescent="0.2">
      <c r="A31" s="32" t="s">
        <v>91</v>
      </c>
      <c r="B31" s="33" t="s">
        <v>92</v>
      </c>
      <c r="C31" s="34">
        <f>SUM(D31,G31,H31:M31)</f>
        <v>100000</v>
      </c>
      <c r="D31" s="27">
        <f t="shared" si="1"/>
        <v>0</v>
      </c>
      <c r="E31" s="30"/>
      <c r="F31" s="27"/>
      <c r="G31" s="27">
        <v>90000</v>
      </c>
      <c r="H31" s="29"/>
      <c r="I31" s="29">
        <v>10000</v>
      </c>
      <c r="J31" s="27"/>
      <c r="K31" s="27"/>
      <c r="L31" s="27"/>
      <c r="M31" s="27"/>
    </row>
    <row r="32" spans="1:13" s="7" customFormat="1" ht="24" customHeight="1" x14ac:dyDescent="0.2">
      <c r="A32" s="32" t="s">
        <v>94</v>
      </c>
      <c r="B32" s="33" t="s">
        <v>95</v>
      </c>
      <c r="C32" s="34">
        <f t="shared" si="2"/>
        <v>500000</v>
      </c>
      <c r="D32" s="27">
        <f t="shared" si="1"/>
        <v>0</v>
      </c>
      <c r="E32" s="30"/>
      <c r="F32" s="27"/>
      <c r="G32" s="29">
        <v>500000</v>
      </c>
      <c r="H32" s="27"/>
      <c r="I32" s="27"/>
      <c r="J32" s="27"/>
      <c r="K32" s="27"/>
      <c r="L32" s="27"/>
      <c r="M32" s="27"/>
    </row>
    <row r="33" spans="1:13" s="7" customFormat="1" ht="15.75" customHeight="1" x14ac:dyDescent="0.2">
      <c r="A33" s="35" t="s">
        <v>122</v>
      </c>
      <c r="B33" s="35" t="s">
        <v>123</v>
      </c>
      <c r="C33" s="23">
        <f t="shared" ref="C33:M33" si="3">C32+C31+C15</f>
        <v>3392620</v>
      </c>
      <c r="D33" s="23">
        <f t="shared" si="3"/>
        <v>1865661</v>
      </c>
      <c r="E33" s="23">
        <f t="shared" si="3"/>
        <v>1487356</v>
      </c>
      <c r="F33" s="23">
        <f t="shared" si="3"/>
        <v>378305</v>
      </c>
      <c r="G33" s="23">
        <f t="shared" si="3"/>
        <v>1405139</v>
      </c>
      <c r="H33" s="23">
        <f t="shared" si="3"/>
        <v>0</v>
      </c>
      <c r="I33" s="23">
        <f t="shared" si="3"/>
        <v>10000</v>
      </c>
      <c r="J33" s="23">
        <f t="shared" si="3"/>
        <v>109320</v>
      </c>
      <c r="K33" s="23">
        <f t="shared" si="3"/>
        <v>0</v>
      </c>
      <c r="L33" s="23">
        <f t="shared" si="3"/>
        <v>2500</v>
      </c>
      <c r="M33" s="23">
        <f t="shared" si="3"/>
        <v>0</v>
      </c>
    </row>
    <row r="34" spans="1:13" s="7" customFormat="1" ht="15.75" customHeight="1" x14ac:dyDescent="0.2">
      <c r="A34" s="32" t="s">
        <v>18</v>
      </c>
      <c r="B34" s="33" t="s">
        <v>19</v>
      </c>
      <c r="C34" s="34">
        <f>SUM(D34,G34,H34:M34)</f>
        <v>270930</v>
      </c>
      <c r="D34" s="34">
        <f t="shared" si="1"/>
        <v>227174</v>
      </c>
      <c r="E34" s="36">
        <v>179043</v>
      </c>
      <c r="F34" s="34">
        <v>48131</v>
      </c>
      <c r="G34" s="34">
        <v>40884</v>
      </c>
      <c r="H34" s="34"/>
      <c r="I34" s="34"/>
      <c r="J34" s="34">
        <v>2872</v>
      </c>
      <c r="K34" s="34"/>
      <c r="L34" s="34"/>
      <c r="M34" s="34"/>
    </row>
    <row r="35" spans="1:13" s="7" customFormat="1" ht="24" customHeight="1" x14ac:dyDescent="0.2">
      <c r="A35" s="35" t="s">
        <v>20</v>
      </c>
      <c r="B35" s="35" t="s">
        <v>21</v>
      </c>
      <c r="C35" s="23">
        <f>SUM(C36)</f>
        <v>1820</v>
      </c>
      <c r="D35" s="23">
        <f t="shared" ref="D35:M35" si="4">SUM(D36)</f>
        <v>0</v>
      </c>
      <c r="E35" s="23">
        <f t="shared" si="4"/>
        <v>0</v>
      </c>
      <c r="F35" s="23">
        <f t="shared" si="4"/>
        <v>0</v>
      </c>
      <c r="G35" s="23">
        <f t="shared" si="4"/>
        <v>1820</v>
      </c>
      <c r="H35" s="23">
        <f t="shared" si="4"/>
        <v>0</v>
      </c>
      <c r="I35" s="23">
        <f t="shared" si="4"/>
        <v>0</v>
      </c>
      <c r="J35" s="23">
        <f t="shared" si="4"/>
        <v>0</v>
      </c>
      <c r="K35" s="23">
        <f t="shared" si="4"/>
        <v>0</v>
      </c>
      <c r="L35" s="23">
        <f t="shared" si="4"/>
        <v>0</v>
      </c>
      <c r="M35" s="23">
        <f t="shared" si="4"/>
        <v>0</v>
      </c>
    </row>
    <row r="36" spans="1:13" s="7" customFormat="1" ht="15.75" customHeight="1" x14ac:dyDescent="0.2">
      <c r="A36" s="32"/>
      <c r="B36" s="26" t="s">
        <v>137</v>
      </c>
      <c r="C36" s="29">
        <f>SUM(D36,G36,H36:M36)</f>
        <v>1820</v>
      </c>
      <c r="D36" s="29">
        <f>E36+F36</f>
        <v>0</v>
      </c>
      <c r="E36" s="34"/>
      <c r="F36" s="34"/>
      <c r="G36" s="27">
        <v>1820</v>
      </c>
      <c r="H36" s="34"/>
      <c r="I36" s="34"/>
      <c r="J36" s="34"/>
      <c r="K36" s="34"/>
      <c r="L36" s="34"/>
      <c r="M36" s="34"/>
    </row>
    <row r="37" spans="1:13" s="7" customFormat="1" ht="15.75" customHeight="1" x14ac:dyDescent="0.2">
      <c r="A37" s="32" t="s">
        <v>22</v>
      </c>
      <c r="B37" s="32" t="s">
        <v>23</v>
      </c>
      <c r="C37" s="34">
        <f>SUM(D37,G37,H37:M37)</f>
        <v>150069</v>
      </c>
      <c r="D37" s="34">
        <f>E37+F37</f>
        <v>137044</v>
      </c>
      <c r="E37" s="37">
        <v>110439</v>
      </c>
      <c r="F37" s="37">
        <v>26605</v>
      </c>
      <c r="G37" s="34">
        <v>13025</v>
      </c>
      <c r="H37" s="34"/>
      <c r="I37" s="34"/>
      <c r="J37" s="34"/>
      <c r="K37" s="34"/>
      <c r="L37" s="34"/>
      <c r="M37" s="34"/>
    </row>
    <row r="38" spans="1:13" s="7" customFormat="1" ht="15.75" customHeight="1" x14ac:dyDescent="0.2">
      <c r="A38" s="35" t="s">
        <v>124</v>
      </c>
      <c r="B38" s="35" t="s">
        <v>123</v>
      </c>
      <c r="C38" s="23">
        <f>SUM(C34,C35,C37)</f>
        <v>422819</v>
      </c>
      <c r="D38" s="23">
        <f t="shared" ref="D38:M38" si="5">SUM(D34,D35,D37)</f>
        <v>364218</v>
      </c>
      <c r="E38" s="23">
        <f t="shared" si="5"/>
        <v>289482</v>
      </c>
      <c r="F38" s="23">
        <f t="shared" si="5"/>
        <v>74736</v>
      </c>
      <c r="G38" s="23">
        <f t="shared" si="5"/>
        <v>55729</v>
      </c>
      <c r="H38" s="23">
        <f t="shared" si="5"/>
        <v>0</v>
      </c>
      <c r="I38" s="23">
        <f t="shared" si="5"/>
        <v>0</v>
      </c>
      <c r="J38" s="23">
        <f t="shared" si="5"/>
        <v>2872</v>
      </c>
      <c r="K38" s="23">
        <f t="shared" si="5"/>
        <v>0</v>
      </c>
      <c r="L38" s="23">
        <f t="shared" si="5"/>
        <v>0</v>
      </c>
      <c r="M38" s="23">
        <f t="shared" si="5"/>
        <v>0</v>
      </c>
    </row>
    <row r="39" spans="1:13" s="7" customFormat="1" ht="25.5" customHeight="1" x14ac:dyDescent="0.2">
      <c r="A39" s="33" t="s">
        <v>139</v>
      </c>
      <c r="B39" s="33" t="s">
        <v>160</v>
      </c>
      <c r="C39" s="34">
        <f t="shared" ref="C39:C49" si="6">SUM(D39,G39,H39:M39)</f>
        <v>202037</v>
      </c>
      <c r="D39" s="27">
        <f t="shared" si="1"/>
        <v>85587</v>
      </c>
      <c r="E39" s="29">
        <v>68972</v>
      </c>
      <c r="F39" s="29">
        <v>16615</v>
      </c>
      <c r="G39" s="29">
        <v>41450</v>
      </c>
      <c r="H39" s="29"/>
      <c r="I39" s="29"/>
      <c r="J39" s="29">
        <v>75000</v>
      </c>
      <c r="K39" s="37"/>
      <c r="L39" s="37"/>
      <c r="M39" s="37"/>
    </row>
    <row r="40" spans="1:13" s="42" customFormat="1" ht="15.75" customHeight="1" x14ac:dyDescent="0.2">
      <c r="A40" s="38" t="s">
        <v>163</v>
      </c>
      <c r="B40" s="38" t="s">
        <v>164</v>
      </c>
      <c r="C40" s="34">
        <f>SUM(D40,G40,H40:M40)</f>
        <v>48906</v>
      </c>
      <c r="D40" s="27">
        <f>SUM(E40:F40)</f>
        <v>1906</v>
      </c>
      <c r="E40" s="39">
        <v>1536</v>
      </c>
      <c r="F40" s="39">
        <v>370</v>
      </c>
      <c r="G40" s="39">
        <v>2000</v>
      </c>
      <c r="H40" s="39"/>
      <c r="I40" s="39"/>
      <c r="J40" s="39"/>
      <c r="K40" s="39">
        <v>45000</v>
      </c>
      <c r="L40" s="40"/>
      <c r="M40" s="41"/>
    </row>
    <row r="41" spans="1:13" s="7" customFormat="1" ht="15.75" customHeight="1" x14ac:dyDescent="0.2">
      <c r="A41" s="38" t="s">
        <v>161</v>
      </c>
      <c r="B41" s="33" t="s">
        <v>162</v>
      </c>
      <c r="C41" s="34">
        <f>SUM(D41,G41,H41:M41)</f>
        <v>105104</v>
      </c>
      <c r="D41" s="27">
        <f>SUM(E41:F41)</f>
        <v>105104</v>
      </c>
      <c r="E41" s="29">
        <v>84700</v>
      </c>
      <c r="F41" s="29">
        <v>20404</v>
      </c>
      <c r="G41" s="29"/>
      <c r="H41" s="29"/>
      <c r="I41" s="29"/>
      <c r="J41" s="29"/>
      <c r="K41" s="37"/>
      <c r="L41" s="37"/>
      <c r="M41" s="37"/>
    </row>
    <row r="42" spans="1:13" s="7" customFormat="1" ht="15.75" customHeight="1" x14ac:dyDescent="0.2">
      <c r="A42" s="33" t="s">
        <v>126</v>
      </c>
      <c r="B42" s="33" t="s">
        <v>250</v>
      </c>
      <c r="C42" s="34">
        <f>SUM(D42,G42,H42:M42)</f>
        <v>478633</v>
      </c>
      <c r="D42" s="27">
        <f>SUM(E42:F42)</f>
        <v>0</v>
      </c>
      <c r="E42" s="29"/>
      <c r="F42" s="29"/>
      <c r="G42" s="29">
        <v>38500</v>
      </c>
      <c r="H42" s="29"/>
      <c r="I42" s="29"/>
      <c r="J42" s="29">
        <v>440133</v>
      </c>
      <c r="K42" s="37"/>
      <c r="L42" s="37"/>
      <c r="M42" s="37"/>
    </row>
    <row r="43" spans="1:13" s="7" customFormat="1" ht="15.75" customHeight="1" x14ac:dyDescent="0.2">
      <c r="A43" s="33" t="s">
        <v>126</v>
      </c>
      <c r="B43" s="33" t="s">
        <v>217</v>
      </c>
      <c r="C43" s="34">
        <f t="shared" ref="C43:C48" si="7">SUM(D43,G43,H43:M43)</f>
        <v>1195574</v>
      </c>
      <c r="D43" s="27">
        <f t="shared" ref="D43:D48" si="8">SUM(E43:F43)</f>
        <v>0</v>
      </c>
      <c r="E43" s="29"/>
      <c r="F43" s="29"/>
      <c r="G43" s="29"/>
      <c r="H43" s="29"/>
      <c r="I43" s="29"/>
      <c r="J43" s="29">
        <v>1195574</v>
      </c>
      <c r="K43" s="37"/>
      <c r="L43" s="37"/>
      <c r="M43" s="37"/>
    </row>
    <row r="44" spans="1:13" s="7" customFormat="1" ht="15.75" customHeight="1" x14ac:dyDescent="0.2">
      <c r="A44" s="33" t="s">
        <v>126</v>
      </c>
      <c r="B44" s="33" t="s">
        <v>216</v>
      </c>
      <c r="C44" s="34">
        <f t="shared" si="7"/>
        <v>0</v>
      </c>
      <c r="D44" s="27">
        <f t="shared" si="8"/>
        <v>0</v>
      </c>
      <c r="E44" s="29"/>
      <c r="F44" s="29"/>
      <c r="G44" s="29"/>
      <c r="H44" s="29"/>
      <c r="I44" s="29"/>
      <c r="J44" s="29"/>
      <c r="K44" s="37"/>
      <c r="L44" s="37"/>
      <c r="M44" s="37"/>
    </row>
    <row r="45" spans="1:13" s="7" customFormat="1" ht="15.75" customHeight="1" x14ac:dyDescent="0.2">
      <c r="A45" s="33" t="s">
        <v>192</v>
      </c>
      <c r="B45" s="33" t="s">
        <v>191</v>
      </c>
      <c r="C45" s="34">
        <f t="shared" si="7"/>
        <v>1636714</v>
      </c>
      <c r="D45" s="27">
        <f t="shared" si="8"/>
        <v>0</v>
      </c>
      <c r="E45" s="29"/>
      <c r="F45" s="29"/>
      <c r="G45" s="29"/>
      <c r="H45" s="29"/>
      <c r="I45" s="29"/>
      <c r="J45" s="29">
        <v>1636714</v>
      </c>
      <c r="K45" s="37"/>
      <c r="L45" s="37"/>
      <c r="M45" s="37"/>
    </row>
    <row r="46" spans="1:13" s="7" customFormat="1" ht="15.75" customHeight="1" x14ac:dyDescent="0.2">
      <c r="A46" s="33" t="s">
        <v>192</v>
      </c>
      <c r="B46" s="33" t="s">
        <v>229</v>
      </c>
      <c r="C46" s="34">
        <f t="shared" si="7"/>
        <v>2812942</v>
      </c>
      <c r="D46" s="27">
        <f t="shared" si="8"/>
        <v>0</v>
      </c>
      <c r="E46" s="29"/>
      <c r="F46" s="29"/>
      <c r="G46" s="29"/>
      <c r="H46" s="29"/>
      <c r="I46" s="29"/>
      <c r="J46" s="29">
        <v>2812942</v>
      </c>
      <c r="K46" s="37"/>
      <c r="L46" s="37"/>
      <c r="M46" s="37"/>
    </row>
    <row r="47" spans="1:13" s="7" customFormat="1" ht="25.5" customHeight="1" x14ac:dyDescent="0.2">
      <c r="A47" s="33" t="s">
        <v>192</v>
      </c>
      <c r="B47" s="33" t="s">
        <v>193</v>
      </c>
      <c r="C47" s="34">
        <f t="shared" si="7"/>
        <v>1112589</v>
      </c>
      <c r="D47" s="27">
        <f t="shared" si="8"/>
        <v>0</v>
      </c>
      <c r="E47" s="29"/>
      <c r="F47" s="29"/>
      <c r="G47" s="29"/>
      <c r="H47" s="29"/>
      <c r="I47" s="29"/>
      <c r="J47" s="29">
        <v>1112589</v>
      </c>
      <c r="K47" s="37"/>
      <c r="L47" s="37"/>
      <c r="M47" s="37"/>
    </row>
    <row r="48" spans="1:13" s="7" customFormat="1" ht="15.75" customHeight="1" x14ac:dyDescent="0.2">
      <c r="A48" s="33" t="s">
        <v>192</v>
      </c>
      <c r="B48" s="33" t="s">
        <v>251</v>
      </c>
      <c r="C48" s="34">
        <f t="shared" si="7"/>
        <v>210700</v>
      </c>
      <c r="D48" s="27">
        <f t="shared" si="8"/>
        <v>0</v>
      </c>
      <c r="E48" s="29"/>
      <c r="F48" s="29"/>
      <c r="G48" s="29"/>
      <c r="H48" s="29"/>
      <c r="I48" s="29"/>
      <c r="J48" s="29">
        <v>210700</v>
      </c>
      <c r="K48" s="37"/>
      <c r="L48" s="37"/>
      <c r="M48" s="37"/>
    </row>
    <row r="49" spans="1:13" s="7" customFormat="1" ht="15.75" customHeight="1" x14ac:dyDescent="0.2">
      <c r="A49" s="32" t="s">
        <v>125</v>
      </c>
      <c r="B49" s="33" t="s">
        <v>54</v>
      </c>
      <c r="C49" s="34">
        <f t="shared" si="6"/>
        <v>60029</v>
      </c>
      <c r="D49" s="27">
        <f t="shared" si="1"/>
        <v>40121</v>
      </c>
      <c r="E49" s="29">
        <v>32332</v>
      </c>
      <c r="F49" s="29">
        <v>7789</v>
      </c>
      <c r="G49" s="31">
        <v>19908</v>
      </c>
      <c r="H49" s="27"/>
      <c r="I49" s="27"/>
      <c r="J49" s="27"/>
      <c r="K49" s="37"/>
      <c r="L49" s="37"/>
      <c r="M49" s="37"/>
    </row>
    <row r="50" spans="1:13" s="7" customFormat="1" ht="15.75" customHeight="1" x14ac:dyDescent="0.2">
      <c r="A50" s="35" t="s">
        <v>127</v>
      </c>
      <c r="B50" s="35" t="s">
        <v>123</v>
      </c>
      <c r="C50" s="89">
        <f t="shared" ref="C50:M50" si="9">C39+C40+C41+C42+C43+C44+C45+C46+C47+C48+C49</f>
        <v>7863228</v>
      </c>
      <c r="D50" s="89">
        <f t="shared" si="9"/>
        <v>232718</v>
      </c>
      <c r="E50" s="89">
        <f t="shared" si="9"/>
        <v>187540</v>
      </c>
      <c r="F50" s="89">
        <f t="shared" si="9"/>
        <v>45178</v>
      </c>
      <c r="G50" s="89">
        <f t="shared" si="9"/>
        <v>101858</v>
      </c>
      <c r="H50" s="89">
        <f t="shared" si="9"/>
        <v>0</v>
      </c>
      <c r="I50" s="89">
        <f t="shared" si="9"/>
        <v>0</v>
      </c>
      <c r="J50" s="89">
        <f t="shared" si="9"/>
        <v>7483652</v>
      </c>
      <c r="K50" s="89">
        <f t="shared" si="9"/>
        <v>45000</v>
      </c>
      <c r="L50" s="89">
        <f t="shared" si="9"/>
        <v>0</v>
      </c>
      <c r="M50" s="89">
        <f t="shared" si="9"/>
        <v>0</v>
      </c>
    </row>
    <row r="51" spans="1:13" s="7" customFormat="1" ht="15.75" customHeight="1" x14ac:dyDescent="0.2">
      <c r="A51" s="74" t="s">
        <v>215</v>
      </c>
      <c r="B51" s="35" t="s">
        <v>213</v>
      </c>
      <c r="C51" s="43">
        <f>C52</f>
        <v>0</v>
      </c>
      <c r="D51" s="43">
        <f>D52</f>
        <v>0</v>
      </c>
      <c r="E51" s="43">
        <f t="shared" ref="E51:M51" si="10">E52</f>
        <v>0</v>
      </c>
      <c r="F51" s="43">
        <f t="shared" si="10"/>
        <v>0</v>
      </c>
      <c r="G51" s="43">
        <f t="shared" si="10"/>
        <v>0</v>
      </c>
      <c r="H51" s="43">
        <f t="shared" si="10"/>
        <v>0</v>
      </c>
      <c r="I51" s="43">
        <f t="shared" si="10"/>
        <v>0</v>
      </c>
      <c r="J51" s="43">
        <f t="shared" si="10"/>
        <v>0</v>
      </c>
      <c r="K51" s="43">
        <f t="shared" si="10"/>
        <v>0</v>
      </c>
      <c r="L51" s="43">
        <f t="shared" si="10"/>
        <v>0</v>
      </c>
      <c r="M51" s="43">
        <f t="shared" si="10"/>
        <v>0</v>
      </c>
    </row>
    <row r="52" spans="1:13" s="7" customFormat="1" ht="24.75" customHeight="1" x14ac:dyDescent="0.2">
      <c r="A52" s="86"/>
      <c r="B52" s="86" t="s">
        <v>214</v>
      </c>
      <c r="C52" s="31">
        <f>SUM(D52,G52,H52:M52)</f>
        <v>0</v>
      </c>
      <c r="D52" s="31">
        <f>SUM(E52:F52)</f>
        <v>0</v>
      </c>
      <c r="E52" s="87"/>
      <c r="F52" s="87"/>
      <c r="G52" s="87">
        <v>0</v>
      </c>
      <c r="H52" s="87"/>
      <c r="I52" s="87"/>
      <c r="J52" s="87"/>
      <c r="K52" s="87"/>
      <c r="L52" s="87"/>
      <c r="M52" s="87"/>
    </row>
    <row r="53" spans="1:13" s="7" customFormat="1" ht="15.75" customHeight="1" x14ac:dyDescent="0.2">
      <c r="A53" s="35" t="s">
        <v>98</v>
      </c>
      <c r="B53" s="35" t="s">
        <v>99</v>
      </c>
      <c r="C53" s="23">
        <f t="shared" ref="C53:M53" si="11">SUM(C54:C57)</f>
        <v>69845</v>
      </c>
      <c r="D53" s="23">
        <f t="shared" si="11"/>
        <v>0</v>
      </c>
      <c r="E53" s="23">
        <f t="shared" si="11"/>
        <v>0</v>
      </c>
      <c r="F53" s="23">
        <f t="shared" si="11"/>
        <v>0</v>
      </c>
      <c r="G53" s="23">
        <f t="shared" si="11"/>
        <v>61065</v>
      </c>
      <c r="H53" s="23">
        <f t="shared" si="11"/>
        <v>0</v>
      </c>
      <c r="I53" s="23">
        <f t="shared" si="11"/>
        <v>0</v>
      </c>
      <c r="J53" s="23">
        <f t="shared" si="11"/>
        <v>8780</v>
      </c>
      <c r="K53" s="23">
        <f t="shared" si="11"/>
        <v>0</v>
      </c>
      <c r="L53" s="23">
        <f t="shared" si="11"/>
        <v>0</v>
      </c>
      <c r="M53" s="23">
        <f t="shared" si="11"/>
        <v>0</v>
      </c>
    </row>
    <row r="54" spans="1:13" s="7" customFormat="1" ht="30" customHeight="1" x14ac:dyDescent="0.2">
      <c r="A54" s="25"/>
      <c r="B54" s="25" t="s">
        <v>158</v>
      </c>
      <c r="C54" s="27">
        <f>SUM(D54,G54,H54:M54)</f>
        <v>13780</v>
      </c>
      <c r="D54" s="27">
        <f>SUM(E54:F54)</f>
        <v>0</v>
      </c>
      <c r="E54" s="30"/>
      <c r="F54" s="27"/>
      <c r="G54" s="27">
        <v>5000</v>
      </c>
      <c r="H54" s="27"/>
      <c r="I54" s="27"/>
      <c r="J54" s="29">
        <v>8780</v>
      </c>
      <c r="K54" s="27"/>
      <c r="L54" s="27"/>
      <c r="M54" s="27"/>
    </row>
    <row r="55" spans="1:13" s="7" customFormat="1" ht="15.75" customHeight="1" x14ac:dyDescent="0.2">
      <c r="A55" s="33"/>
      <c r="B55" s="44" t="s">
        <v>224</v>
      </c>
      <c r="C55" s="27">
        <f>SUM(D55,G55,H55:M55)</f>
        <v>21000</v>
      </c>
      <c r="D55" s="27">
        <f>SUM(E55:F55)</f>
        <v>0</v>
      </c>
      <c r="E55" s="37"/>
      <c r="F55" s="37"/>
      <c r="G55" s="29">
        <v>21000</v>
      </c>
      <c r="H55" s="37"/>
      <c r="I55" s="37"/>
      <c r="J55" s="29"/>
      <c r="K55" s="37"/>
      <c r="L55" s="37"/>
      <c r="M55" s="37"/>
    </row>
    <row r="56" spans="1:13" s="7" customFormat="1" ht="27" customHeight="1" x14ac:dyDescent="0.2">
      <c r="A56" s="33"/>
      <c r="B56" s="44" t="s">
        <v>225</v>
      </c>
      <c r="C56" s="27">
        <f>SUM(D56,G56,H56:M56)</f>
        <v>15065</v>
      </c>
      <c r="D56" s="27">
        <f>SUM(E56:F56)</f>
        <v>0</v>
      </c>
      <c r="E56" s="37"/>
      <c r="F56" s="37"/>
      <c r="G56" s="29">
        <v>15065</v>
      </c>
      <c r="H56" s="37"/>
      <c r="I56" s="37"/>
      <c r="J56" s="29"/>
      <c r="K56" s="37"/>
      <c r="L56" s="37"/>
      <c r="M56" s="37"/>
    </row>
    <row r="57" spans="1:13" s="7" customFormat="1" ht="24" customHeight="1" x14ac:dyDescent="0.2">
      <c r="A57" s="33"/>
      <c r="B57" s="44" t="s">
        <v>249</v>
      </c>
      <c r="C57" s="27">
        <f>SUM(D57,G57,H57:M57)</f>
        <v>20000</v>
      </c>
      <c r="D57" s="27">
        <f>SUM(E57:F57)</f>
        <v>0</v>
      </c>
      <c r="E57" s="37"/>
      <c r="F57" s="37"/>
      <c r="G57" s="29">
        <v>20000</v>
      </c>
      <c r="H57" s="37"/>
      <c r="I57" s="37"/>
      <c r="J57" s="29"/>
      <c r="K57" s="37"/>
      <c r="L57" s="37"/>
      <c r="M57" s="37"/>
    </row>
    <row r="58" spans="1:13" s="7" customFormat="1" ht="15.75" customHeight="1" x14ac:dyDescent="0.2">
      <c r="A58" s="35" t="s">
        <v>128</v>
      </c>
      <c r="B58" s="35" t="s">
        <v>123</v>
      </c>
      <c r="C58" s="45">
        <f>C53+C51</f>
        <v>69845</v>
      </c>
      <c r="D58" s="45">
        <f t="shared" ref="D58:M58" si="12">D53+D51</f>
        <v>0</v>
      </c>
      <c r="E58" s="45">
        <f t="shared" si="12"/>
        <v>0</v>
      </c>
      <c r="F58" s="45">
        <f t="shared" si="12"/>
        <v>0</v>
      </c>
      <c r="G58" s="45">
        <f t="shared" si="12"/>
        <v>61065</v>
      </c>
      <c r="H58" s="45">
        <f t="shared" si="12"/>
        <v>0</v>
      </c>
      <c r="I58" s="45">
        <f t="shared" si="12"/>
        <v>0</v>
      </c>
      <c r="J58" s="45">
        <f t="shared" si="12"/>
        <v>8780</v>
      </c>
      <c r="K58" s="45">
        <f t="shared" si="12"/>
        <v>0</v>
      </c>
      <c r="L58" s="45">
        <f t="shared" si="12"/>
        <v>0</v>
      </c>
      <c r="M58" s="45">
        <f t="shared" si="12"/>
        <v>0</v>
      </c>
    </row>
    <row r="59" spans="1:13" s="7" customFormat="1" ht="36.75" customHeight="1" x14ac:dyDescent="0.2">
      <c r="A59" s="32" t="s">
        <v>110</v>
      </c>
      <c r="B59" s="32" t="s">
        <v>111</v>
      </c>
      <c r="C59" s="34">
        <f>SUM(C60:C69)</f>
        <v>192099</v>
      </c>
      <c r="D59" s="34">
        <f t="shared" ref="D59:M59" si="13">SUM(D60:D69)</f>
        <v>0</v>
      </c>
      <c r="E59" s="34">
        <f t="shared" si="13"/>
        <v>0</v>
      </c>
      <c r="F59" s="34">
        <f t="shared" si="13"/>
        <v>0</v>
      </c>
      <c r="G59" s="34">
        <f t="shared" si="13"/>
        <v>174109</v>
      </c>
      <c r="H59" s="34">
        <f t="shared" si="13"/>
        <v>0</v>
      </c>
      <c r="I59" s="34">
        <f t="shared" si="13"/>
        <v>0</v>
      </c>
      <c r="J59" s="34">
        <f t="shared" si="13"/>
        <v>17990</v>
      </c>
      <c r="K59" s="34">
        <f t="shared" si="13"/>
        <v>0</v>
      </c>
      <c r="L59" s="34">
        <f t="shared" si="13"/>
        <v>0</v>
      </c>
      <c r="M59" s="34">
        <f t="shared" si="13"/>
        <v>0</v>
      </c>
    </row>
    <row r="60" spans="1:13" s="7" customFormat="1" ht="15.75" customHeight="1" x14ac:dyDescent="0.2">
      <c r="A60" s="25"/>
      <c r="B60" s="25" t="s">
        <v>49</v>
      </c>
      <c r="C60" s="27">
        <f>SUM(D60,G60,H60:M60)</f>
        <v>25485</v>
      </c>
      <c r="D60" s="27">
        <f t="shared" ref="D60:D69" si="14">SUM(E60:F60)</f>
        <v>0</v>
      </c>
      <c r="E60" s="30"/>
      <c r="F60" s="27"/>
      <c r="G60" s="27">
        <v>18765</v>
      </c>
      <c r="H60" s="27"/>
      <c r="I60" s="27"/>
      <c r="J60" s="27">
        <v>6720</v>
      </c>
      <c r="K60" s="46"/>
      <c r="L60" s="46"/>
      <c r="M60" s="37"/>
    </row>
    <row r="61" spans="1:13" s="7" customFormat="1" ht="15.75" customHeight="1" x14ac:dyDescent="0.2">
      <c r="A61" s="25"/>
      <c r="B61" s="25" t="s">
        <v>100</v>
      </c>
      <c r="C61" s="27">
        <f t="shared" ref="C61:C69" si="15">SUM(D61,G61,H61:M61)</f>
        <v>8190</v>
      </c>
      <c r="D61" s="27">
        <f t="shared" si="14"/>
        <v>0</v>
      </c>
      <c r="E61" s="30"/>
      <c r="F61" s="27"/>
      <c r="G61" s="27">
        <v>8190</v>
      </c>
      <c r="H61" s="27"/>
      <c r="I61" s="27"/>
      <c r="J61" s="27"/>
      <c r="K61" s="46"/>
      <c r="L61" s="46"/>
      <c r="M61" s="37"/>
    </row>
    <row r="62" spans="1:13" s="7" customFormat="1" ht="15.75" customHeight="1" x14ac:dyDescent="0.2">
      <c r="A62" s="25"/>
      <c r="B62" s="25" t="s">
        <v>97</v>
      </c>
      <c r="C62" s="27">
        <f t="shared" si="15"/>
        <v>27841</v>
      </c>
      <c r="D62" s="27">
        <f t="shared" si="14"/>
        <v>0</v>
      </c>
      <c r="E62" s="30"/>
      <c r="F62" s="27"/>
      <c r="G62" s="27">
        <v>24841</v>
      </c>
      <c r="H62" s="27"/>
      <c r="I62" s="27"/>
      <c r="J62" s="27">
        <v>3000</v>
      </c>
      <c r="K62" s="46"/>
      <c r="L62" s="46"/>
      <c r="M62" s="37"/>
    </row>
    <row r="63" spans="1:13" s="7" customFormat="1" ht="15.75" customHeight="1" x14ac:dyDescent="0.2">
      <c r="A63" s="25"/>
      <c r="B63" s="25" t="s">
        <v>96</v>
      </c>
      <c r="C63" s="27">
        <f t="shared" si="15"/>
        <v>4770</v>
      </c>
      <c r="D63" s="27">
        <f t="shared" si="14"/>
        <v>0</v>
      </c>
      <c r="E63" s="30"/>
      <c r="F63" s="27"/>
      <c r="G63" s="29">
        <v>3770</v>
      </c>
      <c r="H63" s="27"/>
      <c r="I63" s="27"/>
      <c r="J63" s="27">
        <v>1000</v>
      </c>
      <c r="K63" s="46"/>
      <c r="L63" s="46"/>
      <c r="M63" s="37"/>
    </row>
    <row r="64" spans="1:13" s="7" customFormat="1" ht="15.75" customHeight="1" x14ac:dyDescent="0.2">
      <c r="A64" s="25"/>
      <c r="B64" s="25" t="s">
        <v>101</v>
      </c>
      <c r="C64" s="27">
        <f t="shared" si="15"/>
        <v>31550</v>
      </c>
      <c r="D64" s="27">
        <f t="shared" si="14"/>
        <v>0</v>
      </c>
      <c r="E64" s="30"/>
      <c r="F64" s="27"/>
      <c r="G64" s="27">
        <v>31550</v>
      </c>
      <c r="H64" s="27"/>
      <c r="I64" s="27"/>
      <c r="J64" s="27"/>
      <c r="K64" s="46"/>
      <c r="L64" s="46"/>
      <c r="M64" s="37"/>
    </row>
    <row r="65" spans="1:13" s="7" customFormat="1" ht="15.75" customHeight="1" x14ac:dyDescent="0.2">
      <c r="A65" s="33"/>
      <c r="B65" s="26" t="s">
        <v>102</v>
      </c>
      <c r="C65" s="27">
        <f t="shared" si="15"/>
        <v>28720</v>
      </c>
      <c r="D65" s="27">
        <f t="shared" si="14"/>
        <v>0</v>
      </c>
      <c r="E65" s="46"/>
      <c r="F65" s="46"/>
      <c r="G65" s="47">
        <v>23620</v>
      </c>
      <c r="H65" s="46"/>
      <c r="I65" s="46"/>
      <c r="J65" s="47">
        <v>5100</v>
      </c>
      <c r="K65" s="46"/>
      <c r="L65" s="46"/>
      <c r="M65" s="37"/>
    </row>
    <row r="66" spans="1:13" s="7" customFormat="1" ht="15.75" customHeight="1" x14ac:dyDescent="0.2">
      <c r="A66" s="33"/>
      <c r="B66" s="26" t="s">
        <v>135</v>
      </c>
      <c r="C66" s="27">
        <f t="shared" si="15"/>
        <v>11075</v>
      </c>
      <c r="D66" s="27">
        <f t="shared" si="14"/>
        <v>0</v>
      </c>
      <c r="E66" s="46"/>
      <c r="F66" s="46"/>
      <c r="G66" s="47">
        <v>10575</v>
      </c>
      <c r="H66" s="46"/>
      <c r="I66" s="46"/>
      <c r="J66" s="47">
        <v>500</v>
      </c>
      <c r="K66" s="46"/>
      <c r="L66" s="46"/>
      <c r="M66" s="37"/>
    </row>
    <row r="67" spans="1:13" s="7" customFormat="1" ht="15.75" customHeight="1" x14ac:dyDescent="0.2">
      <c r="A67" s="33"/>
      <c r="B67" s="26" t="s">
        <v>136</v>
      </c>
      <c r="C67" s="27">
        <f t="shared" si="15"/>
        <v>8450</v>
      </c>
      <c r="D67" s="27">
        <f t="shared" si="14"/>
        <v>0</v>
      </c>
      <c r="E67" s="46"/>
      <c r="F67" s="46"/>
      <c r="G67" s="47">
        <v>7450</v>
      </c>
      <c r="H67" s="46"/>
      <c r="I67" s="46"/>
      <c r="J67" s="47">
        <v>1000</v>
      </c>
      <c r="K67" s="46"/>
      <c r="L67" s="46"/>
      <c r="M67" s="37"/>
    </row>
    <row r="68" spans="1:13" s="7" customFormat="1" ht="15.75" customHeight="1" x14ac:dyDescent="0.2">
      <c r="A68" s="33"/>
      <c r="B68" s="26" t="s">
        <v>88</v>
      </c>
      <c r="C68" s="27">
        <f t="shared" si="15"/>
        <v>30498</v>
      </c>
      <c r="D68" s="27">
        <f t="shared" si="14"/>
        <v>0</v>
      </c>
      <c r="E68" s="46"/>
      <c r="F68" s="46"/>
      <c r="G68" s="47">
        <v>30148</v>
      </c>
      <c r="H68" s="46"/>
      <c r="I68" s="46"/>
      <c r="J68" s="47">
        <v>350</v>
      </c>
      <c r="K68" s="46"/>
      <c r="L68" s="46"/>
      <c r="M68" s="37"/>
    </row>
    <row r="69" spans="1:13" s="7" customFormat="1" ht="15.75" customHeight="1" x14ac:dyDescent="0.2">
      <c r="A69" s="33"/>
      <c r="B69" s="26" t="s">
        <v>109</v>
      </c>
      <c r="C69" s="27">
        <f t="shared" si="15"/>
        <v>15520</v>
      </c>
      <c r="D69" s="27">
        <f t="shared" si="14"/>
        <v>0</v>
      </c>
      <c r="E69" s="46"/>
      <c r="F69" s="46"/>
      <c r="G69" s="47">
        <v>15200</v>
      </c>
      <c r="H69" s="46"/>
      <c r="I69" s="46"/>
      <c r="J69" s="47">
        <v>320</v>
      </c>
      <c r="K69" s="46"/>
      <c r="L69" s="46"/>
      <c r="M69" s="37"/>
    </row>
    <row r="70" spans="1:13" s="7" customFormat="1" ht="15.75" customHeight="1" x14ac:dyDescent="0.2">
      <c r="A70" s="32" t="s">
        <v>103</v>
      </c>
      <c r="B70" s="32" t="s">
        <v>104</v>
      </c>
      <c r="C70" s="34">
        <f t="shared" ref="C70:M70" si="16">SUM(C71:C76)</f>
        <v>2349802</v>
      </c>
      <c r="D70" s="34">
        <f t="shared" si="16"/>
        <v>122438</v>
      </c>
      <c r="E70" s="34">
        <f t="shared" si="16"/>
        <v>98668</v>
      </c>
      <c r="F70" s="34">
        <f t="shared" si="16"/>
        <v>23770</v>
      </c>
      <c r="G70" s="34">
        <f t="shared" si="16"/>
        <v>145183</v>
      </c>
      <c r="H70" s="34">
        <f t="shared" si="16"/>
        <v>8000</v>
      </c>
      <c r="I70" s="34">
        <f t="shared" si="16"/>
        <v>0</v>
      </c>
      <c r="J70" s="34">
        <f t="shared" si="16"/>
        <v>2074181</v>
      </c>
      <c r="K70" s="34">
        <f t="shared" si="16"/>
        <v>0</v>
      </c>
      <c r="L70" s="34">
        <f t="shared" si="16"/>
        <v>0</v>
      </c>
      <c r="M70" s="34">
        <f t="shared" si="16"/>
        <v>0</v>
      </c>
    </row>
    <row r="71" spans="1:13" s="7" customFormat="1" ht="15.75" customHeight="1" x14ac:dyDescent="0.2">
      <c r="A71" s="25"/>
      <c r="B71" s="26" t="s">
        <v>171</v>
      </c>
      <c r="C71" s="29">
        <f t="shared" ref="C71:C76" si="17">SUM(D71,G71,H71:M71)</f>
        <v>752352</v>
      </c>
      <c r="D71" s="29">
        <f>SUM(E71:F71)</f>
        <v>120452</v>
      </c>
      <c r="E71" s="28">
        <v>97068</v>
      </c>
      <c r="F71" s="29">
        <v>23384</v>
      </c>
      <c r="G71" s="29">
        <v>117900</v>
      </c>
      <c r="H71" s="29">
        <v>8000</v>
      </c>
      <c r="I71" s="29"/>
      <c r="J71" s="29">
        <v>506000</v>
      </c>
      <c r="K71" s="29"/>
      <c r="L71" s="46"/>
      <c r="M71" s="37"/>
    </row>
    <row r="72" spans="1:13" s="7" customFormat="1" ht="15.75" customHeight="1" x14ac:dyDescent="0.2">
      <c r="A72" s="25"/>
      <c r="B72" s="25" t="s">
        <v>210</v>
      </c>
      <c r="C72" s="27">
        <f t="shared" si="17"/>
        <v>1562379</v>
      </c>
      <c r="D72" s="27">
        <f t="shared" ref="D72:D73" si="18">SUM(E72:F72)</f>
        <v>0</v>
      </c>
      <c r="E72" s="30"/>
      <c r="F72" s="27"/>
      <c r="G72" s="27"/>
      <c r="H72" s="27"/>
      <c r="I72" s="27"/>
      <c r="J72" s="27">
        <v>1562379</v>
      </c>
      <c r="K72" s="27"/>
      <c r="L72" s="46"/>
      <c r="M72" s="37"/>
    </row>
    <row r="73" spans="1:13" s="7" customFormat="1" ht="15.75" customHeight="1" x14ac:dyDescent="0.2">
      <c r="A73" s="25"/>
      <c r="B73" s="25" t="s">
        <v>244</v>
      </c>
      <c r="C73" s="27">
        <f t="shared" si="17"/>
        <v>0</v>
      </c>
      <c r="D73" s="27">
        <f t="shared" si="18"/>
        <v>0</v>
      </c>
      <c r="E73" s="30"/>
      <c r="F73" s="27"/>
      <c r="G73" s="27"/>
      <c r="H73" s="27"/>
      <c r="I73" s="27"/>
      <c r="J73" s="27"/>
      <c r="K73" s="27"/>
      <c r="L73" s="46"/>
      <c r="M73" s="37"/>
    </row>
    <row r="74" spans="1:13" s="7" customFormat="1" ht="15.75" customHeight="1" x14ac:dyDescent="0.2">
      <c r="A74" s="25"/>
      <c r="B74" s="25" t="s">
        <v>196</v>
      </c>
      <c r="C74" s="27">
        <f t="shared" si="17"/>
        <v>35071</v>
      </c>
      <c r="D74" s="27">
        <f>SUM(E74:F74)</f>
        <v>1986</v>
      </c>
      <c r="E74" s="30">
        <v>1600</v>
      </c>
      <c r="F74" s="27">
        <v>386</v>
      </c>
      <c r="G74" s="27">
        <v>27283</v>
      </c>
      <c r="H74" s="27"/>
      <c r="I74" s="27"/>
      <c r="J74" s="27">
        <v>5802</v>
      </c>
      <c r="K74" s="27"/>
      <c r="L74" s="47"/>
      <c r="M74" s="29"/>
    </row>
    <row r="75" spans="1:13" s="7" customFormat="1" ht="15.75" customHeight="1" x14ac:dyDescent="0.2">
      <c r="A75" s="25"/>
      <c r="B75" s="25" t="s">
        <v>242</v>
      </c>
      <c r="C75" s="27">
        <f t="shared" si="17"/>
        <v>0</v>
      </c>
      <c r="D75" s="27">
        <f t="shared" ref="D75:D76" si="19">SUM(E75:F75)</f>
        <v>0</v>
      </c>
      <c r="E75" s="30"/>
      <c r="F75" s="27"/>
      <c r="G75" s="27"/>
      <c r="H75" s="27"/>
      <c r="I75" s="27"/>
      <c r="J75" s="27"/>
      <c r="K75" s="27"/>
      <c r="L75" s="47"/>
      <c r="M75" s="29"/>
    </row>
    <row r="76" spans="1:13" s="7" customFormat="1" ht="15.75" customHeight="1" x14ac:dyDescent="0.2">
      <c r="A76" s="25"/>
      <c r="B76" s="25" t="s">
        <v>243</v>
      </c>
      <c r="C76" s="27">
        <f t="shared" si="17"/>
        <v>0</v>
      </c>
      <c r="D76" s="27">
        <f t="shared" si="19"/>
        <v>0</v>
      </c>
      <c r="E76" s="30"/>
      <c r="F76" s="27"/>
      <c r="G76" s="27"/>
      <c r="H76" s="27"/>
      <c r="I76" s="27"/>
      <c r="J76" s="27"/>
      <c r="K76" s="27"/>
      <c r="L76" s="47"/>
      <c r="M76" s="29"/>
    </row>
    <row r="77" spans="1:13" s="7" customFormat="1" ht="15.75" customHeight="1" x14ac:dyDescent="0.2">
      <c r="A77" s="32" t="s">
        <v>105</v>
      </c>
      <c r="B77" s="32" t="s">
        <v>106</v>
      </c>
      <c r="C77" s="34">
        <f t="shared" ref="C77:M77" si="20">SUM(C78:C78)</f>
        <v>80000</v>
      </c>
      <c r="D77" s="34">
        <f t="shared" si="20"/>
        <v>0</v>
      </c>
      <c r="E77" s="34">
        <f t="shared" si="20"/>
        <v>0</v>
      </c>
      <c r="F77" s="34">
        <f t="shared" si="20"/>
        <v>0</v>
      </c>
      <c r="G77" s="34">
        <f t="shared" si="20"/>
        <v>0</v>
      </c>
      <c r="H77" s="34">
        <f t="shared" si="20"/>
        <v>80000</v>
      </c>
      <c r="I77" s="34">
        <f t="shared" si="20"/>
        <v>0</v>
      </c>
      <c r="J77" s="34">
        <f t="shared" si="20"/>
        <v>0</v>
      </c>
      <c r="K77" s="34">
        <f t="shared" si="20"/>
        <v>0</v>
      </c>
      <c r="L77" s="34">
        <f t="shared" si="20"/>
        <v>0</v>
      </c>
      <c r="M77" s="34">
        <f t="shared" si="20"/>
        <v>0</v>
      </c>
    </row>
    <row r="78" spans="1:13" s="7" customFormat="1" ht="29.25" customHeight="1" x14ac:dyDescent="0.2">
      <c r="A78" s="25"/>
      <c r="B78" s="25" t="s">
        <v>146</v>
      </c>
      <c r="C78" s="27">
        <f>SUM(D78,G78,H78:M78)</f>
        <v>80000</v>
      </c>
      <c r="D78" s="27">
        <f>SUM(E78:F78)</f>
        <v>0</v>
      </c>
      <c r="E78" s="30"/>
      <c r="F78" s="27"/>
      <c r="G78" s="27"/>
      <c r="H78" s="29">
        <v>80000</v>
      </c>
      <c r="I78" s="27"/>
      <c r="J78" s="27"/>
      <c r="K78" s="27"/>
      <c r="L78" s="46"/>
      <c r="M78" s="37"/>
    </row>
    <row r="79" spans="1:13" s="7" customFormat="1" ht="15.75" customHeight="1" x14ac:dyDescent="0.2">
      <c r="A79" s="32" t="s">
        <v>107</v>
      </c>
      <c r="B79" s="32" t="s">
        <v>108</v>
      </c>
      <c r="C79" s="34">
        <f t="shared" ref="C79:M79" si="21">SUM(C80:C82)</f>
        <v>353382</v>
      </c>
      <c r="D79" s="34">
        <f t="shared" si="21"/>
        <v>0</v>
      </c>
      <c r="E79" s="34">
        <f t="shared" si="21"/>
        <v>0</v>
      </c>
      <c r="F79" s="34">
        <f t="shared" si="21"/>
        <v>0</v>
      </c>
      <c r="G79" s="34">
        <f t="shared" si="21"/>
        <v>276928</v>
      </c>
      <c r="H79" s="34">
        <f t="shared" si="21"/>
        <v>0</v>
      </c>
      <c r="I79" s="34">
        <f t="shared" si="21"/>
        <v>0</v>
      </c>
      <c r="J79" s="34">
        <f t="shared" si="21"/>
        <v>76454</v>
      </c>
      <c r="K79" s="34">
        <f t="shared" si="21"/>
        <v>0</v>
      </c>
      <c r="L79" s="34">
        <f t="shared" si="21"/>
        <v>0</v>
      </c>
      <c r="M79" s="34">
        <f t="shared" si="21"/>
        <v>0</v>
      </c>
    </row>
    <row r="80" spans="1:13" s="7" customFormat="1" ht="15.75" customHeight="1" x14ac:dyDescent="0.2">
      <c r="A80" s="25"/>
      <c r="B80" s="25" t="s">
        <v>147</v>
      </c>
      <c r="C80" s="27">
        <f>SUM(D80,G80,H80:M80)</f>
        <v>131310</v>
      </c>
      <c r="D80" s="27">
        <f>SUM(E80:F80)</f>
        <v>0</v>
      </c>
      <c r="E80" s="30"/>
      <c r="F80" s="27"/>
      <c r="G80" s="27">
        <v>54856</v>
      </c>
      <c r="H80" s="27"/>
      <c r="I80" s="27"/>
      <c r="J80" s="27">
        <v>76454</v>
      </c>
      <c r="K80" s="46"/>
      <c r="L80" s="46"/>
      <c r="M80" s="37"/>
    </row>
    <row r="81" spans="1:13" s="7" customFormat="1" ht="15.75" customHeight="1" x14ac:dyDescent="0.2">
      <c r="A81" s="25"/>
      <c r="B81" s="25" t="s">
        <v>148</v>
      </c>
      <c r="C81" s="27">
        <f>SUM(D81,G81,H81:M81)</f>
        <v>60672</v>
      </c>
      <c r="D81" s="27">
        <f>SUM(E81:F81)</f>
        <v>0</v>
      </c>
      <c r="E81" s="30"/>
      <c r="F81" s="27"/>
      <c r="G81" s="29">
        <v>60672</v>
      </c>
      <c r="H81" s="48"/>
      <c r="I81" s="27"/>
      <c r="J81" s="27"/>
      <c r="K81" s="46"/>
      <c r="L81" s="46"/>
      <c r="M81" s="37"/>
    </row>
    <row r="82" spans="1:13" s="7" customFormat="1" ht="27" customHeight="1" x14ac:dyDescent="0.2">
      <c r="A82" s="25"/>
      <c r="B82" s="25" t="s">
        <v>149</v>
      </c>
      <c r="C82" s="27">
        <f>SUM(D82,G82,H82:M82)</f>
        <v>161400</v>
      </c>
      <c r="D82" s="27">
        <f>SUM(E82:F82)</f>
        <v>0</v>
      </c>
      <c r="E82" s="30"/>
      <c r="F82" s="27"/>
      <c r="G82" s="27">
        <v>161400</v>
      </c>
      <c r="H82" s="27"/>
      <c r="I82" s="27"/>
      <c r="J82" s="27"/>
      <c r="K82" s="46"/>
      <c r="L82" s="46"/>
      <c r="M82" s="37"/>
    </row>
    <row r="83" spans="1:13" s="7" customFormat="1" ht="25.5" customHeight="1" x14ac:dyDescent="0.2">
      <c r="A83" s="32" t="s">
        <v>110</v>
      </c>
      <c r="B83" s="32" t="s">
        <v>111</v>
      </c>
      <c r="C83" s="34">
        <f>SUM(C84:C98)</f>
        <v>2439684</v>
      </c>
      <c r="D83" s="34">
        <f t="shared" ref="D83:M83" si="22">SUM(D84:D98)</f>
        <v>115962</v>
      </c>
      <c r="E83" s="34">
        <f t="shared" si="22"/>
        <v>93450</v>
      </c>
      <c r="F83" s="34">
        <f t="shared" si="22"/>
        <v>22512</v>
      </c>
      <c r="G83" s="34">
        <f t="shared" si="22"/>
        <v>782635</v>
      </c>
      <c r="H83" s="34">
        <f t="shared" si="22"/>
        <v>859841</v>
      </c>
      <c r="I83" s="34">
        <f t="shared" si="22"/>
        <v>0</v>
      </c>
      <c r="J83" s="34">
        <f t="shared" si="22"/>
        <v>681246</v>
      </c>
      <c r="K83" s="34">
        <f t="shared" si="22"/>
        <v>0</v>
      </c>
      <c r="L83" s="34">
        <f t="shared" si="22"/>
        <v>0</v>
      </c>
      <c r="M83" s="34">
        <f t="shared" si="22"/>
        <v>0</v>
      </c>
    </row>
    <row r="84" spans="1:13" s="7" customFormat="1" ht="15.75" customHeight="1" x14ac:dyDescent="0.2">
      <c r="A84" s="32"/>
      <c r="B84" s="25" t="s">
        <v>143</v>
      </c>
      <c r="C84" s="27">
        <f t="shared" ref="C84:C98" si="23">SUM(D84,G84,H84:M84)</f>
        <v>88000</v>
      </c>
      <c r="D84" s="27">
        <f t="shared" ref="D84:D98" si="24">SUM(E84:F84)</f>
        <v>0</v>
      </c>
      <c r="E84" s="36"/>
      <c r="F84" s="34"/>
      <c r="G84" s="27">
        <v>48000</v>
      </c>
      <c r="H84" s="34"/>
      <c r="I84" s="34"/>
      <c r="J84" s="27">
        <v>40000</v>
      </c>
      <c r="K84" s="34"/>
      <c r="L84" s="34"/>
      <c r="M84" s="34"/>
    </row>
    <row r="85" spans="1:13" s="7" customFormat="1" ht="15.75" customHeight="1" x14ac:dyDescent="0.2">
      <c r="A85" s="27"/>
      <c r="B85" s="27" t="s">
        <v>150</v>
      </c>
      <c r="C85" s="27">
        <f t="shared" si="23"/>
        <v>14772</v>
      </c>
      <c r="D85" s="27">
        <f t="shared" si="24"/>
        <v>0</v>
      </c>
      <c r="E85" s="30"/>
      <c r="F85" s="27"/>
      <c r="G85" s="27">
        <v>14772</v>
      </c>
      <c r="H85" s="27"/>
      <c r="I85" s="27"/>
      <c r="J85" s="27"/>
      <c r="K85" s="27"/>
      <c r="L85" s="27"/>
      <c r="M85" s="27"/>
    </row>
    <row r="86" spans="1:13" s="7" customFormat="1" ht="15.75" customHeight="1" x14ac:dyDescent="0.2">
      <c r="A86" s="27"/>
      <c r="B86" s="25" t="s">
        <v>144</v>
      </c>
      <c r="C86" s="27">
        <f>SUM(D86,G86,H86:M86)</f>
        <v>21500</v>
      </c>
      <c r="D86" s="27">
        <f>SUM(E86:F86)</f>
        <v>0</v>
      </c>
      <c r="E86" s="30"/>
      <c r="F86" s="27"/>
      <c r="G86" s="27"/>
      <c r="H86" s="27">
        <v>21500</v>
      </c>
      <c r="I86" s="27"/>
      <c r="J86" s="27"/>
      <c r="K86" s="27"/>
      <c r="L86" s="27"/>
      <c r="M86" s="27"/>
    </row>
    <row r="87" spans="1:13" s="7" customFormat="1" ht="15.75" customHeight="1" x14ac:dyDescent="0.2">
      <c r="A87" s="27"/>
      <c r="B87" s="27" t="s">
        <v>170</v>
      </c>
      <c r="C87" s="27">
        <f>SUM(D87,G87,H87:M87)</f>
        <v>137962</v>
      </c>
      <c r="D87" s="27">
        <f>SUM(E87:F87)</f>
        <v>115962</v>
      </c>
      <c r="E87" s="28">
        <v>93450</v>
      </c>
      <c r="F87" s="29">
        <v>22512</v>
      </c>
      <c r="G87" s="27">
        <v>22000</v>
      </c>
      <c r="H87" s="27"/>
      <c r="I87" s="27"/>
      <c r="J87" s="27"/>
      <c r="K87" s="27"/>
      <c r="L87" s="27"/>
      <c r="M87" s="27"/>
    </row>
    <row r="88" spans="1:13" s="7" customFormat="1" ht="15.75" customHeight="1" x14ac:dyDescent="0.2">
      <c r="A88" s="27"/>
      <c r="B88" s="27" t="s">
        <v>151</v>
      </c>
      <c r="C88" s="27">
        <f t="shared" si="23"/>
        <v>384270</v>
      </c>
      <c r="D88" s="27">
        <f t="shared" si="24"/>
        <v>0</v>
      </c>
      <c r="E88" s="30"/>
      <c r="F88" s="27"/>
      <c r="G88" s="29">
        <v>325270</v>
      </c>
      <c r="H88" s="27"/>
      <c r="I88" s="27"/>
      <c r="J88" s="27">
        <v>59000</v>
      </c>
      <c r="K88" s="27"/>
      <c r="L88" s="27"/>
      <c r="M88" s="27"/>
    </row>
    <row r="89" spans="1:13" s="7" customFormat="1" ht="15.75" customHeight="1" x14ac:dyDescent="0.2">
      <c r="A89" s="27"/>
      <c r="B89" s="27" t="s">
        <v>154</v>
      </c>
      <c r="C89" s="27">
        <f t="shared" si="23"/>
        <v>12279</v>
      </c>
      <c r="D89" s="27">
        <f>SUM(E89:F89)</f>
        <v>0</v>
      </c>
      <c r="E89" s="30"/>
      <c r="F89" s="27"/>
      <c r="G89" s="27"/>
      <c r="H89" s="27">
        <v>12279</v>
      </c>
      <c r="I89" s="27"/>
      <c r="J89" s="27"/>
      <c r="K89" s="27"/>
      <c r="L89" s="27"/>
      <c r="M89" s="27"/>
    </row>
    <row r="90" spans="1:13" s="7" customFormat="1" ht="15.75" customHeight="1" x14ac:dyDescent="0.2">
      <c r="A90" s="27"/>
      <c r="B90" s="25" t="s">
        <v>169</v>
      </c>
      <c r="C90" s="27">
        <f t="shared" si="23"/>
        <v>13721</v>
      </c>
      <c r="D90" s="27">
        <f>SUM(E90:F90)</f>
        <v>0</v>
      </c>
      <c r="E90" s="30"/>
      <c r="F90" s="27"/>
      <c r="G90" s="29"/>
      <c r="H90" s="27">
        <v>13721</v>
      </c>
      <c r="I90" s="27"/>
      <c r="J90" s="27"/>
      <c r="K90" s="27"/>
      <c r="L90" s="27"/>
      <c r="M90" s="27"/>
    </row>
    <row r="91" spans="1:13" s="7" customFormat="1" ht="15.75" customHeight="1" x14ac:dyDescent="0.2">
      <c r="A91" s="27"/>
      <c r="B91" s="27" t="s">
        <v>155</v>
      </c>
      <c r="C91" s="27">
        <f t="shared" si="23"/>
        <v>220112</v>
      </c>
      <c r="D91" s="27">
        <f>SUM(E91:F91)</f>
        <v>0</v>
      </c>
      <c r="E91" s="30"/>
      <c r="F91" s="27"/>
      <c r="G91" s="27"/>
      <c r="H91" s="29">
        <v>220112</v>
      </c>
      <c r="I91" s="27"/>
      <c r="J91" s="27"/>
      <c r="K91" s="27"/>
      <c r="L91" s="27"/>
      <c r="M91" s="27"/>
    </row>
    <row r="92" spans="1:13" s="7" customFormat="1" ht="15.75" customHeight="1" x14ac:dyDescent="0.2">
      <c r="A92" s="27"/>
      <c r="B92" s="49" t="s">
        <v>152</v>
      </c>
      <c r="C92" s="27">
        <f t="shared" si="23"/>
        <v>455845</v>
      </c>
      <c r="D92" s="27">
        <f t="shared" si="24"/>
        <v>0</v>
      </c>
      <c r="E92" s="30"/>
      <c r="F92" s="27"/>
      <c r="G92" s="27">
        <v>44528</v>
      </c>
      <c r="H92" s="27">
        <v>411317</v>
      </c>
      <c r="I92" s="27"/>
      <c r="J92" s="27"/>
      <c r="K92" s="27"/>
      <c r="L92" s="27"/>
      <c r="M92" s="27"/>
    </row>
    <row r="93" spans="1:13" s="7" customFormat="1" ht="15.75" customHeight="1" x14ac:dyDescent="0.2">
      <c r="A93" s="27"/>
      <c r="B93" s="50" t="s">
        <v>211</v>
      </c>
      <c r="C93" s="29">
        <f t="shared" si="23"/>
        <v>0</v>
      </c>
      <c r="D93" s="27">
        <f t="shared" si="24"/>
        <v>0</v>
      </c>
      <c r="E93" s="30"/>
      <c r="F93" s="27"/>
      <c r="G93" s="29"/>
      <c r="H93" s="27"/>
      <c r="I93" s="27"/>
      <c r="J93" s="27"/>
      <c r="K93" s="27"/>
      <c r="L93" s="27"/>
      <c r="M93" s="27"/>
    </row>
    <row r="94" spans="1:13" s="7" customFormat="1" ht="15.75" customHeight="1" x14ac:dyDescent="0.2">
      <c r="A94" s="27"/>
      <c r="B94" s="51" t="s">
        <v>145</v>
      </c>
      <c r="C94" s="29">
        <f t="shared" si="23"/>
        <v>20445</v>
      </c>
      <c r="D94" s="27">
        <f t="shared" si="24"/>
        <v>0</v>
      </c>
      <c r="E94" s="28"/>
      <c r="F94" s="29"/>
      <c r="G94" s="29"/>
      <c r="H94" s="29">
        <v>20445</v>
      </c>
      <c r="I94" s="27"/>
      <c r="J94" s="27"/>
      <c r="K94" s="27"/>
      <c r="L94" s="27"/>
      <c r="M94" s="27"/>
    </row>
    <row r="95" spans="1:13" s="7" customFormat="1" ht="15.75" customHeight="1" x14ac:dyDescent="0.2">
      <c r="A95" s="25"/>
      <c r="B95" s="51" t="s">
        <v>153</v>
      </c>
      <c r="C95" s="27">
        <f t="shared" si="23"/>
        <v>160467</v>
      </c>
      <c r="D95" s="27">
        <f t="shared" si="24"/>
        <v>0</v>
      </c>
      <c r="E95" s="30"/>
      <c r="F95" s="27"/>
      <c r="G95" s="27"/>
      <c r="H95" s="27">
        <v>160467</v>
      </c>
      <c r="I95" s="27"/>
      <c r="J95" s="27"/>
      <c r="K95" s="46"/>
      <c r="L95" s="46"/>
      <c r="M95" s="37"/>
    </row>
    <row r="96" spans="1:13" s="7" customFormat="1" ht="29.25" customHeight="1" x14ac:dyDescent="0.2">
      <c r="A96" s="25"/>
      <c r="B96" s="51" t="s">
        <v>186</v>
      </c>
      <c r="C96" s="27">
        <f t="shared" si="23"/>
        <v>0</v>
      </c>
      <c r="D96" s="27">
        <f t="shared" si="24"/>
        <v>0</v>
      </c>
      <c r="E96" s="30"/>
      <c r="F96" s="27"/>
      <c r="G96" s="27"/>
      <c r="H96" s="27"/>
      <c r="I96" s="27"/>
      <c r="J96" s="27"/>
      <c r="K96" s="46"/>
      <c r="L96" s="46"/>
      <c r="M96" s="37"/>
    </row>
    <row r="97" spans="1:13" s="7" customFormat="1" ht="27" customHeight="1" x14ac:dyDescent="0.2">
      <c r="A97" s="25"/>
      <c r="B97" s="25" t="s">
        <v>232</v>
      </c>
      <c r="C97" s="27">
        <f t="shared" si="23"/>
        <v>91546</v>
      </c>
      <c r="D97" s="27">
        <f t="shared" si="24"/>
        <v>0</v>
      </c>
      <c r="E97" s="30"/>
      <c r="F97" s="27"/>
      <c r="G97" s="27"/>
      <c r="H97" s="27"/>
      <c r="I97" s="27"/>
      <c r="J97" s="27">
        <v>91546</v>
      </c>
      <c r="K97" s="46"/>
      <c r="L97" s="46"/>
      <c r="M97" s="37"/>
    </row>
    <row r="98" spans="1:13" s="7" customFormat="1" ht="24.75" customHeight="1" x14ac:dyDescent="0.2">
      <c r="A98" s="75"/>
      <c r="B98" s="75" t="s">
        <v>252</v>
      </c>
      <c r="C98" s="31">
        <f t="shared" si="23"/>
        <v>818765</v>
      </c>
      <c r="D98" s="31">
        <f t="shared" si="24"/>
        <v>0</v>
      </c>
      <c r="E98" s="76"/>
      <c r="F98" s="31"/>
      <c r="G98" s="31">
        <v>328065</v>
      </c>
      <c r="H98" s="31"/>
      <c r="I98" s="31"/>
      <c r="J98" s="31">
        <v>490700</v>
      </c>
      <c r="K98" s="77"/>
      <c r="L98" s="77"/>
      <c r="M98" s="78"/>
    </row>
    <row r="99" spans="1:13" s="12" customFormat="1" ht="15.75" customHeight="1" x14ac:dyDescent="0.2">
      <c r="A99" s="35" t="s">
        <v>129</v>
      </c>
      <c r="B99" s="35" t="s">
        <v>123</v>
      </c>
      <c r="C99" s="23">
        <f t="shared" ref="C99:M99" si="25">C83+C79+C77+C70+C59</f>
        <v>5414967</v>
      </c>
      <c r="D99" s="23">
        <f t="shared" si="25"/>
        <v>238400</v>
      </c>
      <c r="E99" s="23">
        <f t="shared" si="25"/>
        <v>192118</v>
      </c>
      <c r="F99" s="23">
        <f t="shared" si="25"/>
        <v>46282</v>
      </c>
      <c r="G99" s="23">
        <f t="shared" si="25"/>
        <v>1378855</v>
      </c>
      <c r="H99" s="23">
        <f t="shared" si="25"/>
        <v>947841</v>
      </c>
      <c r="I99" s="23">
        <f t="shared" si="25"/>
        <v>0</v>
      </c>
      <c r="J99" s="23">
        <f t="shared" si="25"/>
        <v>2849871</v>
      </c>
      <c r="K99" s="23">
        <f t="shared" si="25"/>
        <v>0</v>
      </c>
      <c r="L99" s="23">
        <f t="shared" si="25"/>
        <v>0</v>
      </c>
      <c r="M99" s="23">
        <f t="shared" si="25"/>
        <v>0</v>
      </c>
    </row>
    <row r="100" spans="1:13" s="7" customFormat="1" ht="15.75" customHeight="1" x14ac:dyDescent="0.2">
      <c r="A100" s="35" t="s">
        <v>130</v>
      </c>
      <c r="B100" s="35" t="s">
        <v>24</v>
      </c>
      <c r="C100" s="52">
        <f t="shared" ref="C100:M100" si="26">SUM(C101:C107)</f>
        <v>152231</v>
      </c>
      <c r="D100" s="52">
        <f t="shared" si="26"/>
        <v>0</v>
      </c>
      <c r="E100" s="52">
        <f t="shared" si="26"/>
        <v>0</v>
      </c>
      <c r="F100" s="52">
        <f t="shared" si="26"/>
        <v>0</v>
      </c>
      <c r="G100" s="52">
        <f t="shared" si="26"/>
        <v>152231</v>
      </c>
      <c r="H100" s="52">
        <f t="shared" si="26"/>
        <v>0</v>
      </c>
      <c r="I100" s="52">
        <f t="shared" si="26"/>
        <v>0</v>
      </c>
      <c r="J100" s="52">
        <f t="shared" si="26"/>
        <v>0</v>
      </c>
      <c r="K100" s="52">
        <f t="shared" si="26"/>
        <v>0</v>
      </c>
      <c r="L100" s="52">
        <f t="shared" si="26"/>
        <v>0</v>
      </c>
      <c r="M100" s="52">
        <f t="shared" si="26"/>
        <v>0</v>
      </c>
    </row>
    <row r="101" spans="1:13" s="7" customFormat="1" ht="15.75" customHeight="1" x14ac:dyDescent="0.2">
      <c r="A101" s="32"/>
      <c r="B101" s="26" t="s">
        <v>49</v>
      </c>
      <c r="C101" s="27">
        <f t="shared" ref="C101:C107" si="27">SUM(D101,G101,H101:M101)</f>
        <v>4560</v>
      </c>
      <c r="D101" s="27">
        <f t="shared" ref="D101:D107" si="28">SUM(E101:F101)</f>
        <v>0</v>
      </c>
      <c r="E101" s="27"/>
      <c r="F101" s="27"/>
      <c r="G101" s="27">
        <v>4560</v>
      </c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32"/>
      <c r="B102" s="26" t="s">
        <v>89</v>
      </c>
      <c r="C102" s="27">
        <f t="shared" si="27"/>
        <v>5790</v>
      </c>
      <c r="D102" s="27">
        <f t="shared" si="28"/>
        <v>0</v>
      </c>
      <c r="E102" s="27"/>
      <c r="F102" s="27"/>
      <c r="G102" s="27">
        <v>5790</v>
      </c>
      <c r="H102" s="27"/>
      <c r="I102" s="27"/>
      <c r="J102" s="27"/>
      <c r="K102" s="27"/>
      <c r="L102" s="27"/>
      <c r="M102" s="27"/>
    </row>
    <row r="103" spans="1:13" s="7" customFormat="1" ht="15.75" customHeight="1" x14ac:dyDescent="0.2">
      <c r="A103" s="32"/>
      <c r="B103" s="26" t="s">
        <v>109</v>
      </c>
      <c r="C103" s="27">
        <f t="shared" si="27"/>
        <v>6262</v>
      </c>
      <c r="D103" s="27">
        <f t="shared" si="28"/>
        <v>0</v>
      </c>
      <c r="E103" s="27"/>
      <c r="F103" s="27"/>
      <c r="G103" s="27">
        <v>6262</v>
      </c>
      <c r="H103" s="27"/>
      <c r="I103" s="27"/>
      <c r="J103" s="27"/>
      <c r="K103" s="27"/>
      <c r="L103" s="27"/>
      <c r="M103" s="27"/>
    </row>
    <row r="104" spans="1:13" s="7" customFormat="1" ht="15.75" customHeight="1" x14ac:dyDescent="0.2">
      <c r="A104" s="32"/>
      <c r="B104" s="26" t="s">
        <v>100</v>
      </c>
      <c r="C104" s="27">
        <f t="shared" si="27"/>
        <v>5314</v>
      </c>
      <c r="D104" s="27">
        <f t="shared" si="28"/>
        <v>0</v>
      </c>
      <c r="E104" s="27"/>
      <c r="F104" s="27"/>
      <c r="G104" s="29">
        <v>5314</v>
      </c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32"/>
      <c r="B105" s="26" t="s">
        <v>135</v>
      </c>
      <c r="C105" s="27">
        <f t="shared" si="27"/>
        <v>2240</v>
      </c>
      <c r="D105" s="27">
        <f t="shared" si="28"/>
        <v>0</v>
      </c>
      <c r="E105" s="27"/>
      <c r="F105" s="27"/>
      <c r="G105" s="27">
        <v>2240</v>
      </c>
      <c r="H105" s="27"/>
      <c r="I105" s="27"/>
      <c r="J105" s="27"/>
      <c r="K105" s="27"/>
      <c r="L105" s="27"/>
      <c r="M105" s="27"/>
    </row>
    <row r="106" spans="1:13" s="7" customFormat="1" ht="15.75" customHeight="1" x14ac:dyDescent="0.2">
      <c r="A106" s="32"/>
      <c r="B106" s="26" t="s">
        <v>88</v>
      </c>
      <c r="C106" s="27">
        <f t="shared" si="27"/>
        <v>3073</v>
      </c>
      <c r="D106" s="27">
        <f t="shared" si="28"/>
        <v>0</v>
      </c>
      <c r="E106" s="27"/>
      <c r="F106" s="27"/>
      <c r="G106" s="27">
        <v>3073</v>
      </c>
      <c r="H106" s="27"/>
      <c r="I106" s="27"/>
      <c r="J106" s="27"/>
      <c r="K106" s="27"/>
      <c r="L106" s="27"/>
      <c r="M106" s="27"/>
    </row>
    <row r="107" spans="1:13" s="7" customFormat="1" ht="29.25" customHeight="1" x14ac:dyDescent="0.2">
      <c r="A107" s="32"/>
      <c r="B107" s="26" t="s">
        <v>195</v>
      </c>
      <c r="C107" s="27">
        <f t="shared" si="27"/>
        <v>124992</v>
      </c>
      <c r="D107" s="27">
        <f t="shared" si="28"/>
        <v>0</v>
      </c>
      <c r="E107" s="27"/>
      <c r="F107" s="27"/>
      <c r="G107" s="27">
        <v>124992</v>
      </c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32" t="s">
        <v>25</v>
      </c>
      <c r="B108" s="32" t="s">
        <v>26</v>
      </c>
      <c r="C108" s="34">
        <f t="shared" ref="C108:M108" si="29">SUM(C109:C114)</f>
        <v>580943</v>
      </c>
      <c r="D108" s="34">
        <f t="shared" si="29"/>
        <v>207253</v>
      </c>
      <c r="E108" s="34">
        <f t="shared" si="29"/>
        <v>167018</v>
      </c>
      <c r="F108" s="34">
        <f t="shared" si="29"/>
        <v>40235</v>
      </c>
      <c r="G108" s="34">
        <f t="shared" si="29"/>
        <v>302690</v>
      </c>
      <c r="H108" s="34">
        <f t="shared" si="29"/>
        <v>59300</v>
      </c>
      <c r="I108" s="34">
        <f t="shared" si="29"/>
        <v>0</v>
      </c>
      <c r="J108" s="34">
        <f t="shared" si="29"/>
        <v>11700</v>
      </c>
      <c r="K108" s="34">
        <f t="shared" si="29"/>
        <v>0</v>
      </c>
      <c r="L108" s="34">
        <f t="shared" si="29"/>
        <v>0</v>
      </c>
      <c r="M108" s="34">
        <f t="shared" si="29"/>
        <v>0</v>
      </c>
    </row>
    <row r="109" spans="1:13" s="7" customFormat="1" ht="15.75" customHeight="1" x14ac:dyDescent="0.2">
      <c r="A109" s="1"/>
      <c r="B109" s="26" t="s">
        <v>180</v>
      </c>
      <c r="C109" s="27">
        <f t="shared" ref="C109:C114" si="30">SUM(D109,G109,H109:M109)</f>
        <v>371611</v>
      </c>
      <c r="D109" s="27">
        <f t="shared" ref="D109:D133" si="31">SUM(E109:F109)</f>
        <v>155369</v>
      </c>
      <c r="E109" s="29">
        <v>125206</v>
      </c>
      <c r="F109" s="29">
        <v>30163</v>
      </c>
      <c r="G109" s="27">
        <v>212792</v>
      </c>
      <c r="H109" s="27"/>
      <c r="I109" s="27"/>
      <c r="J109" s="27">
        <v>3450</v>
      </c>
      <c r="K109" s="27"/>
      <c r="L109" s="27"/>
      <c r="M109" s="27"/>
    </row>
    <row r="110" spans="1:13" s="7" customFormat="1" ht="15.75" customHeight="1" x14ac:dyDescent="0.2">
      <c r="A110" s="25"/>
      <c r="B110" s="26" t="s">
        <v>166</v>
      </c>
      <c r="C110" s="27">
        <f t="shared" si="30"/>
        <v>9126</v>
      </c>
      <c r="D110" s="27">
        <f t="shared" si="31"/>
        <v>496</v>
      </c>
      <c r="E110" s="29">
        <v>400</v>
      </c>
      <c r="F110" s="29">
        <v>96</v>
      </c>
      <c r="G110" s="27">
        <v>6330</v>
      </c>
      <c r="H110" s="27"/>
      <c r="I110" s="27"/>
      <c r="J110" s="27">
        <v>2300</v>
      </c>
      <c r="K110" s="27"/>
      <c r="L110" s="27"/>
      <c r="M110" s="27"/>
    </row>
    <row r="111" spans="1:13" s="7" customFormat="1" ht="15.75" customHeight="1" x14ac:dyDescent="0.2">
      <c r="A111" s="25"/>
      <c r="B111" s="26" t="s">
        <v>27</v>
      </c>
      <c r="C111" s="27">
        <f t="shared" si="30"/>
        <v>32478</v>
      </c>
      <c r="D111" s="27">
        <f t="shared" si="31"/>
        <v>22000</v>
      </c>
      <c r="E111" s="29">
        <v>17729</v>
      </c>
      <c r="F111" s="29">
        <v>4271</v>
      </c>
      <c r="G111" s="29">
        <v>9528</v>
      </c>
      <c r="H111" s="27"/>
      <c r="I111" s="27"/>
      <c r="J111" s="27">
        <v>950</v>
      </c>
      <c r="K111" s="27"/>
      <c r="L111" s="27"/>
      <c r="M111" s="27"/>
    </row>
    <row r="112" spans="1:13" s="7" customFormat="1" ht="31.5" customHeight="1" x14ac:dyDescent="0.2">
      <c r="A112" s="25"/>
      <c r="B112" s="26" t="s">
        <v>207</v>
      </c>
      <c r="C112" s="27">
        <f t="shared" si="30"/>
        <v>47268</v>
      </c>
      <c r="D112" s="27">
        <f t="shared" si="31"/>
        <v>21943</v>
      </c>
      <c r="E112" s="29">
        <v>17683</v>
      </c>
      <c r="F112" s="29">
        <v>4260</v>
      </c>
      <c r="G112" s="29">
        <v>24825</v>
      </c>
      <c r="H112" s="27"/>
      <c r="I112" s="27"/>
      <c r="J112" s="27">
        <v>500</v>
      </c>
      <c r="K112" s="27"/>
      <c r="L112" s="27"/>
      <c r="M112" s="27"/>
    </row>
    <row r="113" spans="1:13" s="7" customFormat="1" ht="15.75" customHeight="1" x14ac:dyDescent="0.2">
      <c r="A113" s="25"/>
      <c r="B113" s="26" t="s">
        <v>189</v>
      </c>
      <c r="C113" s="27">
        <f>SUM(D113,G113,H113:M113)</f>
        <v>33085</v>
      </c>
      <c r="D113" s="27">
        <f>SUM(E113:F113)</f>
        <v>0</v>
      </c>
      <c r="E113" s="27"/>
      <c r="F113" s="27"/>
      <c r="G113" s="27">
        <v>28585</v>
      </c>
      <c r="H113" s="27"/>
      <c r="I113" s="27"/>
      <c r="J113" s="27">
        <v>4500</v>
      </c>
      <c r="K113" s="27"/>
      <c r="L113" s="27"/>
      <c r="M113" s="27"/>
    </row>
    <row r="114" spans="1:13" s="7" customFormat="1" ht="15.75" customHeight="1" x14ac:dyDescent="0.2">
      <c r="A114" s="25"/>
      <c r="B114" s="26" t="s">
        <v>28</v>
      </c>
      <c r="C114" s="27">
        <f t="shared" si="30"/>
        <v>87375</v>
      </c>
      <c r="D114" s="27">
        <f>SUM(E114:F114)</f>
        <v>7445</v>
      </c>
      <c r="E114" s="27">
        <v>6000</v>
      </c>
      <c r="F114" s="27">
        <v>1445</v>
      </c>
      <c r="G114" s="27">
        <v>20630</v>
      </c>
      <c r="H114" s="27">
        <v>59300</v>
      </c>
      <c r="I114" s="27"/>
      <c r="J114" s="27"/>
      <c r="K114" s="27"/>
      <c r="L114" s="27"/>
      <c r="M114" s="27"/>
    </row>
    <row r="115" spans="1:13" s="12" customFormat="1" ht="15.75" customHeight="1" x14ac:dyDescent="0.2">
      <c r="A115" s="32" t="s">
        <v>29</v>
      </c>
      <c r="B115" s="32" t="s">
        <v>30</v>
      </c>
      <c r="C115" s="34">
        <f t="shared" ref="C115:M115" si="32">SUM(C116:C126)</f>
        <v>363131</v>
      </c>
      <c r="D115" s="34">
        <f t="shared" si="32"/>
        <v>223484</v>
      </c>
      <c r="E115" s="34">
        <f t="shared" si="32"/>
        <v>180100</v>
      </c>
      <c r="F115" s="34">
        <f t="shared" si="32"/>
        <v>43384</v>
      </c>
      <c r="G115" s="34">
        <f t="shared" si="32"/>
        <v>104779</v>
      </c>
      <c r="H115" s="34">
        <f t="shared" si="32"/>
        <v>0</v>
      </c>
      <c r="I115" s="34">
        <f t="shared" si="32"/>
        <v>0</v>
      </c>
      <c r="J115" s="34">
        <f t="shared" si="32"/>
        <v>34868</v>
      </c>
      <c r="K115" s="34">
        <f t="shared" si="32"/>
        <v>0</v>
      </c>
      <c r="L115" s="34">
        <f t="shared" si="32"/>
        <v>0</v>
      </c>
      <c r="M115" s="34">
        <f t="shared" si="32"/>
        <v>0</v>
      </c>
    </row>
    <row r="116" spans="1:13" s="7" customFormat="1" ht="15.75" customHeight="1" x14ac:dyDescent="0.2">
      <c r="A116" s="25"/>
      <c r="B116" s="26" t="s">
        <v>31</v>
      </c>
      <c r="C116" s="27">
        <f>SUM(D116,G116,H116:M116)</f>
        <v>221619</v>
      </c>
      <c r="D116" s="27">
        <f t="shared" si="31"/>
        <v>137504</v>
      </c>
      <c r="E116" s="29">
        <v>110810</v>
      </c>
      <c r="F116" s="29">
        <v>26694</v>
      </c>
      <c r="G116" s="29">
        <v>63265</v>
      </c>
      <c r="H116" s="27"/>
      <c r="I116" s="27"/>
      <c r="J116" s="27">
        <v>20850</v>
      </c>
      <c r="K116" s="27"/>
      <c r="L116" s="27"/>
      <c r="M116" s="27"/>
    </row>
    <row r="117" spans="1:13" s="7" customFormat="1" ht="15.75" customHeight="1" x14ac:dyDescent="0.2">
      <c r="A117" s="25"/>
      <c r="B117" s="26" t="s">
        <v>32</v>
      </c>
      <c r="C117" s="27">
        <f t="shared" ref="C117:C126" si="33">SUM(D117,G117,H117:M117)</f>
        <v>13773</v>
      </c>
      <c r="D117" s="27">
        <f>SUM(E117:F117)</f>
        <v>8918</v>
      </c>
      <c r="E117" s="29">
        <v>7187</v>
      </c>
      <c r="F117" s="29">
        <v>1731</v>
      </c>
      <c r="G117" s="29">
        <v>3730</v>
      </c>
      <c r="H117" s="27"/>
      <c r="I117" s="27"/>
      <c r="J117" s="27">
        <v>1125</v>
      </c>
      <c r="K117" s="27"/>
      <c r="L117" s="27"/>
      <c r="M117" s="27"/>
    </row>
    <row r="118" spans="1:13" s="7" customFormat="1" ht="15.75" customHeight="1" x14ac:dyDescent="0.2">
      <c r="A118" s="25"/>
      <c r="B118" s="26" t="s">
        <v>140</v>
      </c>
      <c r="C118" s="27">
        <f>SUM(D118,G118,H118:M118)</f>
        <v>18049</v>
      </c>
      <c r="D118" s="27">
        <f>SUM(E118:F118)</f>
        <v>7516</v>
      </c>
      <c r="E118" s="29">
        <v>6057</v>
      </c>
      <c r="F118" s="29">
        <v>1459</v>
      </c>
      <c r="G118" s="29">
        <v>8733</v>
      </c>
      <c r="H118" s="27"/>
      <c r="I118" s="27"/>
      <c r="J118" s="27">
        <v>1800</v>
      </c>
      <c r="K118" s="27"/>
      <c r="L118" s="27"/>
      <c r="M118" s="27"/>
    </row>
    <row r="119" spans="1:13" s="7" customFormat="1" ht="15.75" customHeight="1" x14ac:dyDescent="0.2">
      <c r="A119" s="25"/>
      <c r="B119" s="26" t="s">
        <v>141</v>
      </c>
      <c r="C119" s="27">
        <f t="shared" si="33"/>
        <v>12103</v>
      </c>
      <c r="D119" s="27">
        <f>SUM(E119:F119)</f>
        <v>7751</v>
      </c>
      <c r="E119" s="29">
        <v>6247</v>
      </c>
      <c r="F119" s="29">
        <v>1504</v>
      </c>
      <c r="G119" s="29">
        <v>2152</v>
      </c>
      <c r="H119" s="27"/>
      <c r="I119" s="27"/>
      <c r="J119" s="27">
        <v>2200</v>
      </c>
      <c r="K119" s="27"/>
      <c r="L119" s="27"/>
      <c r="M119" s="27"/>
    </row>
    <row r="120" spans="1:13" s="7" customFormat="1" ht="15.75" customHeight="1" x14ac:dyDescent="0.2">
      <c r="A120" s="25"/>
      <c r="B120" s="26" t="s">
        <v>33</v>
      </c>
      <c r="C120" s="27">
        <f t="shared" si="33"/>
        <v>17187</v>
      </c>
      <c r="D120" s="27">
        <f>SUM(E120:F120)</f>
        <v>10284</v>
      </c>
      <c r="E120" s="29">
        <v>8287</v>
      </c>
      <c r="F120" s="29">
        <v>1997</v>
      </c>
      <c r="G120" s="29">
        <v>6078</v>
      </c>
      <c r="H120" s="27"/>
      <c r="I120" s="27"/>
      <c r="J120" s="27">
        <v>825</v>
      </c>
      <c r="K120" s="27"/>
      <c r="L120" s="27"/>
      <c r="M120" s="27"/>
    </row>
    <row r="121" spans="1:13" s="7" customFormat="1" ht="15.75" customHeight="1" x14ac:dyDescent="0.2">
      <c r="A121" s="25"/>
      <c r="B121" s="26" t="s">
        <v>34</v>
      </c>
      <c r="C121" s="27">
        <f t="shared" si="33"/>
        <v>15613</v>
      </c>
      <c r="D121" s="27">
        <f t="shared" si="31"/>
        <v>10718</v>
      </c>
      <c r="E121" s="29">
        <v>8637</v>
      </c>
      <c r="F121" s="29">
        <v>2081</v>
      </c>
      <c r="G121" s="29">
        <v>3247</v>
      </c>
      <c r="H121" s="27"/>
      <c r="I121" s="27"/>
      <c r="J121" s="27">
        <v>1648</v>
      </c>
      <c r="K121" s="27"/>
      <c r="L121" s="27"/>
      <c r="M121" s="27"/>
    </row>
    <row r="122" spans="1:13" s="7" customFormat="1" ht="15.75" customHeight="1" x14ac:dyDescent="0.2">
      <c r="A122" s="25"/>
      <c r="B122" s="26" t="s">
        <v>35</v>
      </c>
      <c r="C122" s="27">
        <f t="shared" si="33"/>
        <v>11074</v>
      </c>
      <c r="D122" s="27">
        <f>SUM(E122:F122)</f>
        <v>7466</v>
      </c>
      <c r="E122" s="29">
        <v>6017</v>
      </c>
      <c r="F122" s="29">
        <v>1449</v>
      </c>
      <c r="G122" s="29">
        <v>2663</v>
      </c>
      <c r="H122" s="27"/>
      <c r="I122" s="27"/>
      <c r="J122" s="27">
        <v>945</v>
      </c>
      <c r="K122" s="27"/>
      <c r="L122" s="27"/>
      <c r="M122" s="27"/>
    </row>
    <row r="123" spans="1:13" s="7" customFormat="1" ht="15.75" customHeight="1" x14ac:dyDescent="0.2">
      <c r="A123" s="25"/>
      <c r="B123" s="26" t="s">
        <v>142</v>
      </c>
      <c r="C123" s="27">
        <f>SUM(D123,G123,H123:M123)</f>
        <v>18324</v>
      </c>
      <c r="D123" s="27">
        <f>SUM(E123:F123)</f>
        <v>9998</v>
      </c>
      <c r="E123" s="29">
        <v>8057</v>
      </c>
      <c r="F123" s="29">
        <v>1941</v>
      </c>
      <c r="G123" s="29">
        <v>6301</v>
      </c>
      <c r="H123" s="27"/>
      <c r="I123" s="27"/>
      <c r="J123" s="27">
        <v>2025</v>
      </c>
      <c r="K123" s="27"/>
      <c r="L123" s="27"/>
      <c r="M123" s="27"/>
    </row>
    <row r="124" spans="1:13" s="7" customFormat="1" ht="15.75" customHeight="1" x14ac:dyDescent="0.2">
      <c r="A124" s="25"/>
      <c r="B124" s="26" t="s">
        <v>36</v>
      </c>
      <c r="C124" s="27">
        <f t="shared" si="33"/>
        <v>13347</v>
      </c>
      <c r="D124" s="27">
        <f>SUM(E124:F124)</f>
        <v>7814</v>
      </c>
      <c r="E124" s="29">
        <v>6297</v>
      </c>
      <c r="F124" s="29">
        <v>1517</v>
      </c>
      <c r="G124" s="29">
        <v>3458</v>
      </c>
      <c r="H124" s="27"/>
      <c r="I124" s="27"/>
      <c r="J124" s="27">
        <v>2075</v>
      </c>
      <c r="K124" s="27"/>
      <c r="L124" s="27"/>
      <c r="M124" s="27"/>
    </row>
    <row r="125" spans="1:13" s="7" customFormat="1" ht="15.75" customHeight="1" x14ac:dyDescent="0.2">
      <c r="A125" s="25"/>
      <c r="B125" s="26" t="s">
        <v>37</v>
      </c>
      <c r="C125" s="27">
        <f t="shared" si="33"/>
        <v>11414</v>
      </c>
      <c r="D125" s="27">
        <f t="shared" si="31"/>
        <v>8012</v>
      </c>
      <c r="E125" s="29">
        <v>6457</v>
      </c>
      <c r="F125" s="29">
        <v>1555</v>
      </c>
      <c r="G125" s="29">
        <v>2577</v>
      </c>
      <c r="H125" s="27"/>
      <c r="I125" s="27"/>
      <c r="J125" s="27">
        <v>825</v>
      </c>
      <c r="K125" s="27"/>
      <c r="L125" s="27"/>
      <c r="M125" s="27"/>
    </row>
    <row r="126" spans="1:13" s="7" customFormat="1" ht="15.75" customHeight="1" x14ac:dyDescent="0.2">
      <c r="A126" s="25"/>
      <c r="B126" s="26" t="s">
        <v>38</v>
      </c>
      <c r="C126" s="27">
        <f t="shared" si="33"/>
        <v>10628</v>
      </c>
      <c r="D126" s="27">
        <f t="shared" si="31"/>
        <v>7503</v>
      </c>
      <c r="E126" s="29">
        <v>6047</v>
      </c>
      <c r="F126" s="29">
        <v>1456</v>
      </c>
      <c r="G126" s="29">
        <v>2575</v>
      </c>
      <c r="H126" s="27"/>
      <c r="I126" s="27"/>
      <c r="J126" s="27">
        <v>550</v>
      </c>
      <c r="K126" s="27"/>
      <c r="L126" s="27"/>
      <c r="M126" s="27"/>
    </row>
    <row r="127" spans="1:13" s="12" customFormat="1" ht="15.75" customHeight="1" x14ac:dyDescent="0.2">
      <c r="A127" s="32" t="s">
        <v>39</v>
      </c>
      <c r="B127" s="32" t="s">
        <v>40</v>
      </c>
      <c r="C127" s="53">
        <f t="shared" ref="C127:M127" si="34">SUM(C128:C136)</f>
        <v>1159156</v>
      </c>
      <c r="D127" s="53">
        <f t="shared" si="34"/>
        <v>286208</v>
      </c>
      <c r="E127" s="53">
        <f t="shared" si="34"/>
        <v>230642</v>
      </c>
      <c r="F127" s="53">
        <f t="shared" si="34"/>
        <v>55566</v>
      </c>
      <c r="G127" s="53">
        <f t="shared" si="34"/>
        <v>688015</v>
      </c>
      <c r="H127" s="53">
        <f t="shared" si="34"/>
        <v>0</v>
      </c>
      <c r="I127" s="53">
        <f t="shared" si="34"/>
        <v>0</v>
      </c>
      <c r="J127" s="53">
        <f t="shared" si="34"/>
        <v>184933</v>
      </c>
      <c r="K127" s="53">
        <f t="shared" si="34"/>
        <v>0</v>
      </c>
      <c r="L127" s="53">
        <f t="shared" si="34"/>
        <v>0</v>
      </c>
      <c r="M127" s="53">
        <f t="shared" si="34"/>
        <v>0</v>
      </c>
    </row>
    <row r="128" spans="1:13" s="7" customFormat="1" ht="15.75" customHeight="1" x14ac:dyDescent="0.2">
      <c r="A128" s="25"/>
      <c r="B128" s="26" t="s">
        <v>41</v>
      </c>
      <c r="C128" s="27">
        <f>SUM(D128,G128,H128:M128)</f>
        <v>149806</v>
      </c>
      <c r="D128" s="27">
        <f t="shared" si="31"/>
        <v>37679</v>
      </c>
      <c r="E128" s="29">
        <v>30362</v>
      </c>
      <c r="F128" s="29">
        <v>7317</v>
      </c>
      <c r="G128" s="29">
        <v>45927</v>
      </c>
      <c r="H128" s="27"/>
      <c r="I128" s="27"/>
      <c r="J128" s="27">
        <v>66200</v>
      </c>
      <c r="K128" s="27"/>
      <c r="L128" s="27"/>
      <c r="M128" s="27"/>
    </row>
    <row r="129" spans="1:13" s="7" customFormat="1" ht="15.75" customHeight="1" x14ac:dyDescent="0.2">
      <c r="A129" s="25"/>
      <c r="B129" s="26" t="s">
        <v>42</v>
      </c>
      <c r="C129" s="27">
        <f t="shared" ref="C129:C136" si="35">SUM(D129,G129,H129:M129)</f>
        <v>61992</v>
      </c>
      <c r="D129" s="27">
        <f t="shared" si="31"/>
        <v>21341</v>
      </c>
      <c r="E129" s="29">
        <v>17198</v>
      </c>
      <c r="F129" s="29">
        <v>4143</v>
      </c>
      <c r="G129" s="29">
        <v>39688</v>
      </c>
      <c r="H129" s="27"/>
      <c r="I129" s="27"/>
      <c r="J129" s="27">
        <v>963</v>
      </c>
      <c r="K129" s="27"/>
      <c r="L129" s="27"/>
      <c r="M129" s="27"/>
    </row>
    <row r="130" spans="1:13" s="7" customFormat="1" ht="15.75" customHeight="1" x14ac:dyDescent="0.2">
      <c r="A130" s="25"/>
      <c r="B130" s="26" t="s">
        <v>43</v>
      </c>
      <c r="C130" s="27">
        <f t="shared" si="35"/>
        <v>239425</v>
      </c>
      <c r="D130" s="27">
        <f t="shared" si="31"/>
        <v>146802</v>
      </c>
      <c r="E130" s="29">
        <v>118302</v>
      </c>
      <c r="F130" s="29">
        <v>28500</v>
      </c>
      <c r="G130" s="29">
        <v>91363</v>
      </c>
      <c r="H130" s="27"/>
      <c r="I130" s="27"/>
      <c r="J130" s="29">
        <v>1260</v>
      </c>
      <c r="K130" s="27"/>
      <c r="L130" s="27"/>
      <c r="M130" s="27"/>
    </row>
    <row r="131" spans="1:13" s="7" customFormat="1" ht="15.75" customHeight="1" x14ac:dyDescent="0.2">
      <c r="A131" s="25"/>
      <c r="B131" s="26" t="s">
        <v>44</v>
      </c>
      <c r="C131" s="27">
        <f t="shared" si="35"/>
        <v>9259</v>
      </c>
      <c r="D131" s="27">
        <f t="shared" si="31"/>
        <v>0</v>
      </c>
      <c r="E131" s="29"/>
      <c r="F131" s="29"/>
      <c r="G131" s="29">
        <v>9259</v>
      </c>
      <c r="H131" s="27"/>
      <c r="I131" s="27"/>
      <c r="J131" s="27"/>
      <c r="K131" s="27"/>
      <c r="L131" s="27"/>
      <c r="M131" s="27"/>
    </row>
    <row r="132" spans="1:13" s="7" customFormat="1" ht="15.75" customHeight="1" x14ac:dyDescent="0.2">
      <c r="A132" s="25"/>
      <c r="B132" s="26" t="s">
        <v>45</v>
      </c>
      <c r="C132" s="27">
        <f t="shared" si="35"/>
        <v>50535</v>
      </c>
      <c r="D132" s="27">
        <f t="shared" si="31"/>
        <v>17595</v>
      </c>
      <c r="E132" s="29">
        <v>14179</v>
      </c>
      <c r="F132" s="29">
        <v>3416</v>
      </c>
      <c r="G132" s="29">
        <v>23930</v>
      </c>
      <c r="H132" s="27"/>
      <c r="I132" s="27"/>
      <c r="J132" s="27">
        <v>9010</v>
      </c>
      <c r="K132" s="27"/>
      <c r="L132" s="27"/>
      <c r="M132" s="27"/>
    </row>
    <row r="133" spans="1:13" s="7" customFormat="1" ht="15.75" customHeight="1" x14ac:dyDescent="0.2">
      <c r="A133" s="25"/>
      <c r="B133" s="26" t="s">
        <v>46</v>
      </c>
      <c r="C133" s="27">
        <f t="shared" si="35"/>
        <v>208104</v>
      </c>
      <c r="D133" s="27">
        <f t="shared" si="31"/>
        <v>44272</v>
      </c>
      <c r="E133" s="29">
        <v>35677</v>
      </c>
      <c r="F133" s="29">
        <v>8595</v>
      </c>
      <c r="G133" s="29">
        <v>56332</v>
      </c>
      <c r="H133" s="27"/>
      <c r="I133" s="27"/>
      <c r="J133" s="27">
        <v>107500</v>
      </c>
      <c r="K133" s="27"/>
      <c r="L133" s="27"/>
      <c r="M133" s="27"/>
    </row>
    <row r="134" spans="1:13" s="7" customFormat="1" ht="15.75" customHeight="1" x14ac:dyDescent="0.2">
      <c r="A134" s="25"/>
      <c r="B134" s="26" t="s">
        <v>47</v>
      </c>
      <c r="C134" s="27">
        <f t="shared" si="35"/>
        <v>240035</v>
      </c>
      <c r="D134" s="27">
        <f>SUM(E134:F134)</f>
        <v>18519</v>
      </c>
      <c r="E134" s="29">
        <v>14924</v>
      </c>
      <c r="F134" s="29">
        <v>3595</v>
      </c>
      <c r="G134" s="29">
        <v>221516</v>
      </c>
      <c r="H134" s="27"/>
      <c r="I134" s="27"/>
      <c r="J134" s="27"/>
      <c r="K134" s="27"/>
      <c r="L134" s="27"/>
      <c r="M134" s="27"/>
    </row>
    <row r="135" spans="1:13" s="7" customFormat="1" ht="31.5" customHeight="1" x14ac:dyDescent="0.2">
      <c r="A135" s="25"/>
      <c r="B135" s="26" t="s">
        <v>241</v>
      </c>
      <c r="C135" s="27">
        <f t="shared" si="35"/>
        <v>200000</v>
      </c>
      <c r="D135" s="27">
        <f>SUM(E135:F135)</f>
        <v>0</v>
      </c>
      <c r="E135" s="29"/>
      <c r="F135" s="29"/>
      <c r="G135" s="29">
        <v>200000</v>
      </c>
      <c r="H135" s="27"/>
      <c r="I135" s="27"/>
      <c r="J135" s="27"/>
      <c r="K135" s="27"/>
      <c r="L135" s="27"/>
      <c r="M135" s="27"/>
    </row>
    <row r="136" spans="1:13" s="7" customFormat="1" ht="15.75" customHeight="1" x14ac:dyDescent="0.2">
      <c r="A136" s="25"/>
      <c r="B136" s="26" t="s">
        <v>212</v>
      </c>
      <c r="C136" s="27">
        <f t="shared" si="35"/>
        <v>0</v>
      </c>
      <c r="D136" s="27">
        <f>SUM(E136:F136)</f>
        <v>0</v>
      </c>
      <c r="E136" s="29"/>
      <c r="F136" s="29"/>
      <c r="G136" s="29"/>
      <c r="H136" s="27"/>
      <c r="I136" s="27"/>
      <c r="J136" s="27"/>
      <c r="K136" s="27"/>
      <c r="L136" s="27"/>
      <c r="M136" s="27"/>
    </row>
    <row r="137" spans="1:13" s="12" customFormat="1" ht="15.75" customHeight="1" x14ac:dyDescent="0.2">
      <c r="A137" s="32" t="s">
        <v>48</v>
      </c>
      <c r="B137" s="32" t="s">
        <v>175</v>
      </c>
      <c r="C137" s="34">
        <f>SUM(C138:C139)</f>
        <v>237004</v>
      </c>
      <c r="D137" s="34">
        <f t="shared" ref="D137:M137" si="36">SUM(D138:D139)</f>
        <v>202824</v>
      </c>
      <c r="E137" s="34">
        <f t="shared" si="36"/>
        <v>163207</v>
      </c>
      <c r="F137" s="34">
        <f t="shared" si="36"/>
        <v>39617</v>
      </c>
      <c r="G137" s="34">
        <f t="shared" si="36"/>
        <v>34180</v>
      </c>
      <c r="H137" s="34">
        <f t="shared" si="36"/>
        <v>0</v>
      </c>
      <c r="I137" s="34">
        <f t="shared" si="36"/>
        <v>0</v>
      </c>
      <c r="J137" s="34">
        <f t="shared" si="36"/>
        <v>0</v>
      </c>
      <c r="K137" s="34">
        <f t="shared" si="36"/>
        <v>0</v>
      </c>
      <c r="L137" s="34">
        <f t="shared" si="36"/>
        <v>0</v>
      </c>
      <c r="M137" s="34">
        <f t="shared" si="36"/>
        <v>0</v>
      </c>
    </row>
    <row r="138" spans="1:13" s="7" customFormat="1" ht="15.75" customHeight="1" x14ac:dyDescent="0.2">
      <c r="A138" s="25"/>
      <c r="B138" s="26" t="s">
        <v>167</v>
      </c>
      <c r="C138" s="27">
        <f>SUM(D138,G138,H138:M138)</f>
        <v>237004</v>
      </c>
      <c r="D138" s="27">
        <f>SUM(E138:F138)</f>
        <v>202824</v>
      </c>
      <c r="E138" s="29">
        <v>163207</v>
      </c>
      <c r="F138" s="29">
        <v>39617</v>
      </c>
      <c r="G138" s="29">
        <v>34180</v>
      </c>
      <c r="H138" s="27"/>
      <c r="I138" s="27"/>
      <c r="J138" s="27"/>
      <c r="K138" s="27"/>
      <c r="L138" s="27"/>
      <c r="M138" s="27"/>
    </row>
    <row r="139" spans="1:13" s="7" customFormat="1" ht="15.75" customHeight="1" x14ac:dyDescent="0.2">
      <c r="A139" s="25"/>
      <c r="B139" s="26" t="s">
        <v>209</v>
      </c>
      <c r="C139" s="27">
        <f>SUM(D139,G139,H139:M139)</f>
        <v>0</v>
      </c>
      <c r="D139" s="27">
        <f>SUM(E139:F139)</f>
        <v>0</v>
      </c>
      <c r="E139" s="29"/>
      <c r="F139" s="29"/>
      <c r="G139" s="29"/>
      <c r="H139" s="27"/>
      <c r="I139" s="27"/>
      <c r="J139" s="27"/>
      <c r="K139" s="27"/>
      <c r="L139" s="27"/>
      <c r="M139" s="27"/>
    </row>
    <row r="140" spans="1:13" s="12" customFormat="1" ht="15.75" customHeight="1" x14ac:dyDescent="0.2">
      <c r="A140" s="32" t="s">
        <v>50</v>
      </c>
      <c r="B140" s="33" t="s">
        <v>51</v>
      </c>
      <c r="C140" s="34">
        <f>SUM(D140,G140,H140:M140)</f>
        <v>130195</v>
      </c>
      <c r="D140" s="34">
        <f>SUM(E140:F140)</f>
        <v>77441</v>
      </c>
      <c r="E140" s="37">
        <v>62407</v>
      </c>
      <c r="F140" s="37">
        <v>15034</v>
      </c>
      <c r="G140" s="37">
        <v>47784</v>
      </c>
      <c r="H140" s="34"/>
      <c r="I140" s="34"/>
      <c r="J140" s="34">
        <v>4970</v>
      </c>
      <c r="K140" s="34"/>
      <c r="L140" s="34"/>
      <c r="M140" s="34"/>
    </row>
    <row r="141" spans="1:13" s="12" customFormat="1" ht="15.75" customHeight="1" x14ac:dyDescent="0.2">
      <c r="A141" s="32"/>
      <c r="B141" s="33" t="s">
        <v>199</v>
      </c>
      <c r="C141" s="34">
        <f>SUM(D141,G141,H141:M141)</f>
        <v>8603</v>
      </c>
      <c r="D141" s="34">
        <f>SUM(E141:F141)</f>
        <v>0</v>
      </c>
      <c r="E141" s="37"/>
      <c r="F141" s="37"/>
      <c r="G141" s="37">
        <v>8603</v>
      </c>
      <c r="H141" s="34"/>
      <c r="I141" s="34"/>
      <c r="J141" s="34"/>
      <c r="K141" s="34"/>
      <c r="L141" s="34"/>
      <c r="M141" s="34"/>
    </row>
    <row r="142" spans="1:13" s="12" customFormat="1" ht="15.75" customHeight="1" x14ac:dyDescent="0.2">
      <c r="A142" s="32" t="s">
        <v>52</v>
      </c>
      <c r="B142" s="33" t="s">
        <v>53</v>
      </c>
      <c r="C142" s="34">
        <f>SUM(D142,G142,H142:M142)</f>
        <v>141296</v>
      </c>
      <c r="D142" s="34">
        <f>SUM(E142:F142)</f>
        <v>57876</v>
      </c>
      <c r="E142" s="37">
        <v>46398</v>
      </c>
      <c r="F142" s="37">
        <v>11478</v>
      </c>
      <c r="G142" s="37">
        <v>38420</v>
      </c>
      <c r="H142" s="34">
        <v>45000</v>
      </c>
      <c r="I142" s="34"/>
      <c r="J142" s="34"/>
      <c r="K142" s="34"/>
      <c r="L142" s="34"/>
      <c r="M142" s="34"/>
    </row>
    <row r="143" spans="1:13" s="12" customFormat="1" ht="15.75" customHeight="1" x14ac:dyDescent="0.2">
      <c r="A143" s="35" t="s">
        <v>133</v>
      </c>
      <c r="B143" s="35" t="s">
        <v>123</v>
      </c>
      <c r="C143" s="52">
        <f t="shared" ref="C143:M143" si="37">C108+C115+C127+C137+C140+C141+C142</f>
        <v>2620328</v>
      </c>
      <c r="D143" s="52">
        <f t="shared" si="37"/>
        <v>1055086</v>
      </c>
      <c r="E143" s="52">
        <f t="shared" si="37"/>
        <v>849772</v>
      </c>
      <c r="F143" s="52">
        <f t="shared" si="37"/>
        <v>205314</v>
      </c>
      <c r="G143" s="52">
        <f t="shared" si="37"/>
        <v>1224471</v>
      </c>
      <c r="H143" s="52">
        <f t="shared" si="37"/>
        <v>104300</v>
      </c>
      <c r="I143" s="52">
        <f t="shared" si="37"/>
        <v>0</v>
      </c>
      <c r="J143" s="52">
        <f t="shared" si="37"/>
        <v>236471</v>
      </c>
      <c r="K143" s="52">
        <f t="shared" si="37"/>
        <v>0</v>
      </c>
      <c r="L143" s="52">
        <f t="shared" si="37"/>
        <v>0</v>
      </c>
      <c r="M143" s="52">
        <f t="shared" si="37"/>
        <v>0</v>
      </c>
    </row>
    <row r="144" spans="1:13" s="12" customFormat="1" ht="15.75" customHeight="1" x14ac:dyDescent="0.2">
      <c r="A144" s="35">
        <v>9</v>
      </c>
      <c r="B144" s="35" t="s">
        <v>55</v>
      </c>
      <c r="C144" s="52">
        <f t="shared" ref="C144:M144" si="38">SUM(C145:C192)</f>
        <v>19286168</v>
      </c>
      <c r="D144" s="52">
        <f t="shared" si="38"/>
        <v>7805019</v>
      </c>
      <c r="E144" s="52">
        <f t="shared" si="38"/>
        <v>6277300</v>
      </c>
      <c r="F144" s="52">
        <f t="shared" si="38"/>
        <v>1527719</v>
      </c>
      <c r="G144" s="52">
        <f t="shared" si="38"/>
        <v>3263560</v>
      </c>
      <c r="H144" s="52">
        <f t="shared" si="38"/>
        <v>6270</v>
      </c>
      <c r="I144" s="52">
        <f t="shared" si="38"/>
        <v>0</v>
      </c>
      <c r="J144" s="52">
        <f t="shared" si="38"/>
        <v>7546481</v>
      </c>
      <c r="K144" s="52">
        <f t="shared" si="38"/>
        <v>111198</v>
      </c>
      <c r="L144" s="52">
        <f t="shared" si="38"/>
        <v>553640</v>
      </c>
      <c r="M144" s="52">
        <f t="shared" si="38"/>
        <v>0</v>
      </c>
    </row>
    <row r="145" spans="1:18" s="58" customFormat="1" ht="26.25" customHeight="1" x14ac:dyDescent="0.2">
      <c r="A145" s="54" t="s">
        <v>56</v>
      </c>
      <c r="B145" s="55" t="s">
        <v>178</v>
      </c>
      <c r="C145" s="56">
        <f>SUM(D145,G145,H145:M145)</f>
        <v>652449</v>
      </c>
      <c r="D145" s="56">
        <f>SUM(E145:F145)</f>
        <v>495139</v>
      </c>
      <c r="E145" s="56">
        <v>398372</v>
      </c>
      <c r="F145" s="56">
        <v>96767</v>
      </c>
      <c r="G145" s="56">
        <v>151110</v>
      </c>
      <c r="H145" s="56"/>
      <c r="I145" s="56"/>
      <c r="J145" s="56">
        <v>6200</v>
      </c>
      <c r="K145" s="57"/>
      <c r="L145" s="57"/>
      <c r="M145" s="57"/>
    </row>
    <row r="146" spans="1:18" s="58" customFormat="1" ht="24" customHeight="1" x14ac:dyDescent="0.2">
      <c r="A146" s="54" t="s">
        <v>56</v>
      </c>
      <c r="B146" s="55" t="s">
        <v>57</v>
      </c>
      <c r="C146" s="56">
        <f t="shared" ref="C146:C185" si="39">SUM(D146,G146,H146:M146)</f>
        <v>612105</v>
      </c>
      <c r="D146" s="56">
        <f>SUM(E146:F146)</f>
        <v>453388</v>
      </c>
      <c r="E146" s="56">
        <v>363758</v>
      </c>
      <c r="F146" s="56">
        <v>89630</v>
      </c>
      <c r="G146" s="56">
        <v>148039</v>
      </c>
      <c r="H146" s="56"/>
      <c r="I146" s="56"/>
      <c r="J146" s="56">
        <v>10678</v>
      </c>
      <c r="K146" s="57"/>
      <c r="L146" s="57"/>
      <c r="M146" s="57"/>
    </row>
    <row r="147" spans="1:18" s="58" customFormat="1" ht="25.5" customHeight="1" x14ac:dyDescent="0.2">
      <c r="A147" s="54" t="s">
        <v>56</v>
      </c>
      <c r="B147" s="55" t="s">
        <v>58</v>
      </c>
      <c r="C147" s="56">
        <f t="shared" si="39"/>
        <v>564188</v>
      </c>
      <c r="D147" s="56">
        <f>SUM(E147:F147)</f>
        <v>418946</v>
      </c>
      <c r="E147" s="56">
        <v>337131</v>
      </c>
      <c r="F147" s="56">
        <v>81815</v>
      </c>
      <c r="G147" s="56">
        <v>139192</v>
      </c>
      <c r="H147" s="56"/>
      <c r="I147" s="56"/>
      <c r="J147" s="56">
        <v>6050</v>
      </c>
      <c r="K147" s="57"/>
      <c r="L147" s="57"/>
      <c r="M147" s="57"/>
    </row>
    <row r="148" spans="1:18" s="58" customFormat="1" ht="24" customHeight="1" x14ac:dyDescent="0.2">
      <c r="A148" s="54" t="s">
        <v>56</v>
      </c>
      <c r="B148" s="55" t="s">
        <v>59</v>
      </c>
      <c r="C148" s="56">
        <f t="shared" si="39"/>
        <v>301231</v>
      </c>
      <c r="D148" s="56">
        <f t="shared" ref="D148:D185" si="40">SUM(E148:F148)</f>
        <v>205204</v>
      </c>
      <c r="E148" s="56">
        <v>165020</v>
      </c>
      <c r="F148" s="56">
        <v>40184</v>
      </c>
      <c r="G148" s="56">
        <v>89672</v>
      </c>
      <c r="H148" s="56"/>
      <c r="I148" s="56"/>
      <c r="J148" s="56">
        <v>6355</v>
      </c>
      <c r="K148" s="57"/>
      <c r="L148" s="57"/>
      <c r="M148" s="57"/>
    </row>
    <row r="149" spans="1:18" s="58" customFormat="1" ht="33.75" customHeight="1" x14ac:dyDescent="0.2">
      <c r="A149" s="54" t="s">
        <v>56</v>
      </c>
      <c r="B149" s="55" t="s">
        <v>60</v>
      </c>
      <c r="C149" s="56">
        <f t="shared" si="39"/>
        <v>314976</v>
      </c>
      <c r="D149" s="56">
        <f t="shared" si="40"/>
        <v>231951</v>
      </c>
      <c r="E149" s="56">
        <v>186575</v>
      </c>
      <c r="F149" s="56">
        <v>45376</v>
      </c>
      <c r="G149" s="56">
        <v>80725</v>
      </c>
      <c r="H149" s="56"/>
      <c r="I149" s="56"/>
      <c r="J149" s="56">
        <v>2300</v>
      </c>
      <c r="K149" s="57"/>
      <c r="L149" s="57"/>
      <c r="M149" s="57"/>
    </row>
    <row r="150" spans="1:18" s="58" customFormat="1" ht="24" customHeight="1" x14ac:dyDescent="0.2">
      <c r="A150" s="54" t="s">
        <v>56</v>
      </c>
      <c r="B150" s="55" t="s">
        <v>61</v>
      </c>
      <c r="C150" s="56">
        <f t="shared" si="39"/>
        <v>188104</v>
      </c>
      <c r="D150" s="56">
        <f t="shared" si="40"/>
        <v>132639</v>
      </c>
      <c r="E150" s="56">
        <v>106543</v>
      </c>
      <c r="F150" s="56">
        <v>26096</v>
      </c>
      <c r="G150" s="56">
        <v>52465</v>
      </c>
      <c r="H150" s="56"/>
      <c r="I150" s="56"/>
      <c r="J150" s="56">
        <v>3000</v>
      </c>
      <c r="K150" s="57"/>
      <c r="L150" s="57"/>
      <c r="M150" s="57"/>
      <c r="R150" s="59"/>
    </row>
    <row r="151" spans="1:18" s="58" customFormat="1" ht="26.25" customHeight="1" x14ac:dyDescent="0.2">
      <c r="A151" s="54" t="s">
        <v>56</v>
      </c>
      <c r="B151" s="55" t="s">
        <v>222</v>
      </c>
      <c r="C151" s="56">
        <f>SUM(D151,G151,H151:M151)</f>
        <v>196578</v>
      </c>
      <c r="D151" s="56">
        <f>SUM(E151:F151)</f>
        <v>123193</v>
      </c>
      <c r="E151" s="56">
        <v>98794</v>
      </c>
      <c r="F151" s="56">
        <v>24399</v>
      </c>
      <c r="G151" s="56">
        <v>71235</v>
      </c>
      <c r="H151" s="56"/>
      <c r="I151" s="56"/>
      <c r="J151" s="56">
        <v>2150</v>
      </c>
      <c r="K151" s="56"/>
      <c r="L151" s="57"/>
      <c r="M151" s="57"/>
    </row>
    <row r="152" spans="1:18" s="58" customFormat="1" ht="24.75" customHeight="1" x14ac:dyDescent="0.2">
      <c r="A152" s="54" t="s">
        <v>56</v>
      </c>
      <c r="B152" s="55" t="s">
        <v>159</v>
      </c>
      <c r="C152" s="56">
        <f>SUM(D152,G152,H152:M152)</f>
        <v>281811</v>
      </c>
      <c r="D152" s="56">
        <f>SUM(E152:F152)</f>
        <v>226100</v>
      </c>
      <c r="E152" s="56">
        <v>181860</v>
      </c>
      <c r="F152" s="56">
        <v>44240</v>
      </c>
      <c r="G152" s="56">
        <v>50261</v>
      </c>
      <c r="H152" s="56"/>
      <c r="I152" s="56"/>
      <c r="J152" s="56">
        <v>5450</v>
      </c>
      <c r="K152" s="57"/>
      <c r="L152" s="57"/>
      <c r="M152" s="57"/>
    </row>
    <row r="153" spans="1:18" s="58" customFormat="1" ht="15.75" customHeight="1" x14ac:dyDescent="0.2">
      <c r="A153" s="54" t="s">
        <v>62</v>
      </c>
      <c r="B153" s="55" t="s">
        <v>63</v>
      </c>
      <c r="C153" s="56">
        <f t="shared" si="39"/>
        <v>764984</v>
      </c>
      <c r="D153" s="56">
        <f t="shared" si="40"/>
        <v>584786</v>
      </c>
      <c r="E153" s="56">
        <v>470823</v>
      </c>
      <c r="F153" s="56">
        <v>113963</v>
      </c>
      <c r="G153" s="56">
        <v>153159</v>
      </c>
      <c r="H153" s="56"/>
      <c r="I153" s="56"/>
      <c r="J153" s="56">
        <v>27039</v>
      </c>
      <c r="K153" s="57"/>
      <c r="L153" s="57"/>
      <c r="M153" s="57"/>
    </row>
    <row r="154" spans="1:18" s="58" customFormat="1" ht="15.75" customHeight="1" x14ac:dyDescent="0.2">
      <c r="A154" s="54" t="s">
        <v>62</v>
      </c>
      <c r="B154" s="55" t="s">
        <v>64</v>
      </c>
      <c r="C154" s="56">
        <f t="shared" si="39"/>
        <v>1455212</v>
      </c>
      <c r="D154" s="56">
        <f t="shared" si="40"/>
        <v>1014012</v>
      </c>
      <c r="E154" s="56">
        <v>815950</v>
      </c>
      <c r="F154" s="56">
        <v>198062</v>
      </c>
      <c r="G154" s="56">
        <v>407825</v>
      </c>
      <c r="H154" s="56"/>
      <c r="I154" s="56"/>
      <c r="J154" s="56">
        <v>33375</v>
      </c>
      <c r="K154" s="57"/>
      <c r="L154" s="57"/>
      <c r="M154" s="57"/>
    </row>
    <row r="155" spans="1:18" s="58" customFormat="1" ht="15.75" customHeight="1" x14ac:dyDescent="0.2">
      <c r="A155" s="54" t="s">
        <v>62</v>
      </c>
      <c r="B155" s="55" t="s">
        <v>65</v>
      </c>
      <c r="C155" s="56">
        <f t="shared" si="39"/>
        <v>614484</v>
      </c>
      <c r="D155" s="56">
        <f t="shared" si="40"/>
        <v>399419</v>
      </c>
      <c r="E155" s="56">
        <v>321533</v>
      </c>
      <c r="F155" s="56">
        <v>77886</v>
      </c>
      <c r="G155" s="56">
        <v>201782</v>
      </c>
      <c r="H155" s="56"/>
      <c r="I155" s="56"/>
      <c r="J155" s="56">
        <v>13283</v>
      </c>
      <c r="K155" s="57"/>
      <c r="L155" s="57"/>
      <c r="M155" s="57"/>
    </row>
    <row r="156" spans="1:18" s="58" customFormat="1" ht="15.75" customHeight="1" x14ac:dyDescent="0.2">
      <c r="A156" s="54" t="s">
        <v>62</v>
      </c>
      <c r="B156" s="55" t="s">
        <v>187</v>
      </c>
      <c r="C156" s="56">
        <f t="shared" si="39"/>
        <v>219754</v>
      </c>
      <c r="D156" s="56">
        <f t="shared" si="40"/>
        <v>161251</v>
      </c>
      <c r="E156" s="56">
        <v>129600</v>
      </c>
      <c r="F156" s="56">
        <v>31651</v>
      </c>
      <c r="G156" s="56">
        <v>54765</v>
      </c>
      <c r="H156" s="56"/>
      <c r="I156" s="56"/>
      <c r="J156" s="56">
        <v>3738</v>
      </c>
      <c r="K156" s="57"/>
      <c r="L156" s="57"/>
      <c r="M156" s="57"/>
    </row>
    <row r="157" spans="1:18" s="58" customFormat="1" ht="15.75" customHeight="1" x14ac:dyDescent="0.2">
      <c r="A157" s="54" t="s">
        <v>62</v>
      </c>
      <c r="B157" s="55" t="s">
        <v>66</v>
      </c>
      <c r="C157" s="56">
        <f t="shared" si="39"/>
        <v>228871</v>
      </c>
      <c r="D157" s="56">
        <f t="shared" si="40"/>
        <v>168554</v>
      </c>
      <c r="E157" s="56">
        <v>135485</v>
      </c>
      <c r="F157" s="56">
        <v>33069</v>
      </c>
      <c r="G157" s="56">
        <v>55980</v>
      </c>
      <c r="H157" s="56"/>
      <c r="I157" s="56"/>
      <c r="J157" s="56">
        <v>4337</v>
      </c>
      <c r="K157" s="57"/>
      <c r="L157" s="57"/>
      <c r="M157" s="57"/>
    </row>
    <row r="158" spans="1:18" s="58" customFormat="1" ht="15.75" customHeight="1" x14ac:dyDescent="0.2">
      <c r="A158" s="54" t="s">
        <v>62</v>
      </c>
      <c r="B158" s="55" t="s">
        <v>67</v>
      </c>
      <c r="C158" s="56">
        <f t="shared" si="39"/>
        <v>184221</v>
      </c>
      <c r="D158" s="56">
        <f t="shared" si="40"/>
        <v>131879</v>
      </c>
      <c r="E158" s="56">
        <v>105930</v>
      </c>
      <c r="F158" s="56">
        <v>25949</v>
      </c>
      <c r="G158" s="56">
        <v>45473</v>
      </c>
      <c r="H158" s="56"/>
      <c r="I158" s="56"/>
      <c r="J158" s="56">
        <v>6869</v>
      </c>
      <c r="K158" s="57"/>
      <c r="L158" s="57"/>
      <c r="M158" s="57"/>
    </row>
    <row r="159" spans="1:18" s="58" customFormat="1" ht="15.75" customHeight="1" x14ac:dyDescent="0.2">
      <c r="A159" s="54" t="s">
        <v>62</v>
      </c>
      <c r="B159" s="55" t="s">
        <v>68</v>
      </c>
      <c r="C159" s="56">
        <f t="shared" si="39"/>
        <v>581230</v>
      </c>
      <c r="D159" s="56">
        <f t="shared" si="40"/>
        <v>375537</v>
      </c>
      <c r="E159" s="56">
        <v>302287</v>
      </c>
      <c r="F159" s="56">
        <v>73250</v>
      </c>
      <c r="G159" s="56">
        <v>197480</v>
      </c>
      <c r="H159" s="56"/>
      <c r="I159" s="56"/>
      <c r="J159" s="56">
        <v>8213</v>
      </c>
      <c r="K159" s="56"/>
      <c r="L159" s="57"/>
      <c r="M159" s="57"/>
    </row>
    <row r="160" spans="1:18" s="58" customFormat="1" ht="15.75" customHeight="1" x14ac:dyDescent="0.2">
      <c r="A160" s="54" t="s">
        <v>62</v>
      </c>
      <c r="B160" s="55" t="s">
        <v>69</v>
      </c>
      <c r="C160" s="56">
        <f t="shared" si="39"/>
        <v>332684</v>
      </c>
      <c r="D160" s="56">
        <f t="shared" si="40"/>
        <v>212430</v>
      </c>
      <c r="E160" s="56">
        <v>170842</v>
      </c>
      <c r="F160" s="56">
        <v>41588</v>
      </c>
      <c r="G160" s="56">
        <v>109543</v>
      </c>
      <c r="H160" s="56"/>
      <c r="I160" s="56"/>
      <c r="J160" s="56">
        <v>10711</v>
      </c>
      <c r="K160" s="56"/>
      <c r="L160" s="57"/>
      <c r="M160" s="57"/>
    </row>
    <row r="161" spans="1:13" s="58" customFormat="1" ht="15.75" customHeight="1" x14ac:dyDescent="0.2">
      <c r="A161" s="54" t="s">
        <v>62</v>
      </c>
      <c r="B161" s="55" t="s">
        <v>70</v>
      </c>
      <c r="C161" s="56">
        <f t="shared" si="39"/>
        <v>260301</v>
      </c>
      <c r="D161" s="56">
        <f t="shared" si="40"/>
        <v>168636</v>
      </c>
      <c r="E161" s="56">
        <v>135551</v>
      </c>
      <c r="F161" s="56">
        <v>33085</v>
      </c>
      <c r="G161" s="56">
        <v>84037</v>
      </c>
      <c r="H161" s="56"/>
      <c r="I161" s="56"/>
      <c r="J161" s="56">
        <v>7628</v>
      </c>
      <c r="K161" s="56"/>
      <c r="L161" s="57"/>
      <c r="M161" s="57"/>
    </row>
    <row r="162" spans="1:13" s="58" customFormat="1" ht="15.75" customHeight="1" x14ac:dyDescent="0.2">
      <c r="A162" s="54" t="s">
        <v>62</v>
      </c>
      <c r="B162" s="55" t="s">
        <v>80</v>
      </c>
      <c r="C162" s="56">
        <f>SUM(D162,G162,H162:M162)</f>
        <v>473851</v>
      </c>
      <c r="D162" s="56">
        <f>SUM(E162:F162)</f>
        <v>396045</v>
      </c>
      <c r="E162" s="56">
        <v>319159</v>
      </c>
      <c r="F162" s="56">
        <v>76886</v>
      </c>
      <c r="G162" s="56">
        <v>75006</v>
      </c>
      <c r="H162" s="56"/>
      <c r="I162" s="56"/>
      <c r="J162" s="56">
        <v>2800</v>
      </c>
      <c r="K162" s="56"/>
      <c r="L162" s="57"/>
      <c r="M162" s="57"/>
    </row>
    <row r="163" spans="1:13" s="58" customFormat="1" ht="24" customHeight="1" x14ac:dyDescent="0.2">
      <c r="A163" s="54" t="s">
        <v>62</v>
      </c>
      <c r="B163" s="55" t="s">
        <v>183</v>
      </c>
      <c r="C163" s="56">
        <f>SUM(D163,G163,H163:M163)</f>
        <v>846264</v>
      </c>
      <c r="D163" s="56">
        <f>SUM(E163:F163)</f>
        <v>580459</v>
      </c>
      <c r="E163" s="56">
        <v>467426</v>
      </c>
      <c r="F163" s="56">
        <v>113033</v>
      </c>
      <c r="G163" s="56">
        <v>200890</v>
      </c>
      <c r="H163" s="56"/>
      <c r="I163" s="56"/>
      <c r="J163" s="56">
        <v>28915</v>
      </c>
      <c r="K163" s="56">
        <v>36000</v>
      </c>
      <c r="L163" s="57"/>
      <c r="M163" s="57"/>
    </row>
    <row r="164" spans="1:13" s="58" customFormat="1" ht="15.75" customHeight="1" x14ac:dyDescent="0.2">
      <c r="A164" s="54" t="s">
        <v>71</v>
      </c>
      <c r="B164" s="55" t="s">
        <v>72</v>
      </c>
      <c r="C164" s="56">
        <f t="shared" si="39"/>
        <v>331083</v>
      </c>
      <c r="D164" s="56">
        <f t="shared" si="40"/>
        <v>253200</v>
      </c>
      <c r="E164" s="56">
        <v>203441</v>
      </c>
      <c r="F164" s="56">
        <v>49759</v>
      </c>
      <c r="G164" s="56">
        <v>72533</v>
      </c>
      <c r="H164" s="56"/>
      <c r="I164" s="56"/>
      <c r="J164" s="56">
        <v>5350</v>
      </c>
      <c r="K164" s="57"/>
      <c r="L164" s="57"/>
      <c r="M164" s="57"/>
    </row>
    <row r="165" spans="1:13" s="58" customFormat="1" ht="15.75" customHeight="1" x14ac:dyDescent="0.2">
      <c r="A165" s="54" t="s">
        <v>71</v>
      </c>
      <c r="B165" s="55" t="s">
        <v>73</v>
      </c>
      <c r="C165" s="56">
        <f t="shared" si="39"/>
        <v>146918</v>
      </c>
      <c r="D165" s="56">
        <f t="shared" si="40"/>
        <v>116101</v>
      </c>
      <c r="E165" s="56">
        <v>92869</v>
      </c>
      <c r="F165" s="56">
        <v>23232</v>
      </c>
      <c r="G165" s="56">
        <v>26967</v>
      </c>
      <c r="H165" s="56"/>
      <c r="I165" s="56"/>
      <c r="J165" s="56">
        <v>3850</v>
      </c>
      <c r="K165" s="57"/>
      <c r="L165" s="57"/>
      <c r="M165" s="57"/>
    </row>
    <row r="166" spans="1:13" s="58" customFormat="1" ht="15.75" customHeight="1" x14ac:dyDescent="0.2">
      <c r="A166" s="54" t="s">
        <v>71</v>
      </c>
      <c r="B166" s="55" t="s">
        <v>74</v>
      </c>
      <c r="C166" s="56">
        <f t="shared" si="39"/>
        <v>496839</v>
      </c>
      <c r="D166" s="56">
        <f t="shared" si="40"/>
        <v>317759</v>
      </c>
      <c r="E166" s="56">
        <v>255725</v>
      </c>
      <c r="F166" s="56">
        <v>62034</v>
      </c>
      <c r="G166" s="56">
        <v>165920</v>
      </c>
      <c r="H166" s="56"/>
      <c r="I166" s="56"/>
      <c r="J166" s="56">
        <v>13160</v>
      </c>
      <c r="K166" s="57"/>
      <c r="L166" s="57"/>
      <c r="M166" s="57"/>
    </row>
    <row r="167" spans="1:13" s="58" customFormat="1" ht="15.75" customHeight="1" x14ac:dyDescent="0.2">
      <c r="A167" s="54" t="s">
        <v>71</v>
      </c>
      <c r="B167" s="55" t="s">
        <v>248</v>
      </c>
      <c r="C167" s="56">
        <f t="shared" si="39"/>
        <v>170258</v>
      </c>
      <c r="D167" s="56">
        <f t="shared" si="40"/>
        <v>0</v>
      </c>
      <c r="E167" s="56"/>
      <c r="F167" s="56"/>
      <c r="G167" s="56">
        <v>20000</v>
      </c>
      <c r="H167" s="56"/>
      <c r="I167" s="56"/>
      <c r="J167" s="56">
        <v>150258</v>
      </c>
      <c r="K167" s="57"/>
      <c r="L167" s="57"/>
      <c r="M167" s="57"/>
    </row>
    <row r="168" spans="1:13" s="58" customFormat="1" ht="23.25" customHeight="1" x14ac:dyDescent="0.2">
      <c r="A168" s="54" t="s">
        <v>79</v>
      </c>
      <c r="B168" s="55" t="s">
        <v>76</v>
      </c>
      <c r="C168" s="56">
        <f t="shared" si="39"/>
        <v>246898</v>
      </c>
      <c r="D168" s="56">
        <f t="shared" si="40"/>
        <v>191269</v>
      </c>
      <c r="E168" s="56">
        <v>153331</v>
      </c>
      <c r="F168" s="56">
        <v>37938</v>
      </c>
      <c r="G168" s="56">
        <v>54629</v>
      </c>
      <c r="H168" s="56" t="s">
        <v>239</v>
      </c>
      <c r="I168" s="56"/>
      <c r="J168" s="56">
        <v>1000</v>
      </c>
      <c r="K168" s="57"/>
      <c r="L168" s="57"/>
      <c r="M168" s="57"/>
    </row>
    <row r="169" spans="1:13" s="58" customFormat="1" ht="15.75" customHeight="1" x14ac:dyDescent="0.2">
      <c r="A169" s="54" t="s">
        <v>79</v>
      </c>
      <c r="B169" s="60" t="s">
        <v>246</v>
      </c>
      <c r="C169" s="56">
        <f>SUM(D169,G169,H169:M169)</f>
        <v>0</v>
      </c>
      <c r="D169" s="56">
        <f>SUM(E169:F169)</f>
        <v>0</v>
      </c>
      <c r="E169" s="56"/>
      <c r="F169" s="56"/>
      <c r="G169" s="56"/>
      <c r="H169" s="56"/>
      <c r="I169" s="56"/>
      <c r="J169" s="56"/>
      <c r="K169" s="57"/>
      <c r="L169" s="57"/>
      <c r="M169" s="57"/>
    </row>
    <row r="170" spans="1:13" s="58" customFormat="1" ht="15.75" customHeight="1" x14ac:dyDescent="0.2">
      <c r="A170" s="54" t="s">
        <v>79</v>
      </c>
      <c r="B170" s="60" t="s">
        <v>226</v>
      </c>
      <c r="C170" s="56">
        <f>SUM(D170,G170,H170:M170)</f>
        <v>8760</v>
      </c>
      <c r="D170" s="56">
        <f>SUM(E170:F170)</f>
        <v>0</v>
      </c>
      <c r="E170" s="56"/>
      <c r="F170" s="56"/>
      <c r="G170" s="56">
        <v>8760</v>
      </c>
      <c r="H170" s="56"/>
      <c r="I170" s="56"/>
      <c r="J170" s="56"/>
      <c r="K170" s="57"/>
      <c r="L170" s="57"/>
      <c r="M170" s="57"/>
    </row>
    <row r="171" spans="1:13" s="58" customFormat="1" ht="15.75" customHeight="1" x14ac:dyDescent="0.2">
      <c r="A171" s="54" t="s">
        <v>79</v>
      </c>
      <c r="B171" s="60" t="s">
        <v>227</v>
      </c>
      <c r="C171" s="56">
        <f>SUM(D171,G171,H171:M171)</f>
        <v>79025</v>
      </c>
      <c r="D171" s="56">
        <f>SUM(E171:F171)</f>
        <v>33225</v>
      </c>
      <c r="E171" s="56">
        <v>26775</v>
      </c>
      <c r="F171" s="56">
        <v>6450</v>
      </c>
      <c r="G171" s="56">
        <v>45800</v>
      </c>
      <c r="H171" s="56"/>
      <c r="I171" s="56"/>
      <c r="J171" s="56"/>
      <c r="K171" s="57"/>
      <c r="L171" s="57"/>
      <c r="M171" s="57"/>
    </row>
    <row r="172" spans="1:13" s="58" customFormat="1" ht="15.75" customHeight="1" x14ac:dyDescent="0.2">
      <c r="A172" s="54" t="s">
        <v>79</v>
      </c>
      <c r="B172" s="60" t="s">
        <v>233</v>
      </c>
      <c r="C172" s="56">
        <f>SUM(D172,G172,H172:M172)</f>
        <v>29992</v>
      </c>
      <c r="D172" s="56">
        <f>SUM(E172:F172)</f>
        <v>2439</v>
      </c>
      <c r="E172" s="56">
        <v>1965</v>
      </c>
      <c r="F172" s="56">
        <v>474</v>
      </c>
      <c r="G172" s="56">
        <v>27553</v>
      </c>
      <c r="H172" s="56"/>
      <c r="I172" s="56"/>
      <c r="J172" s="56"/>
      <c r="K172" s="57"/>
      <c r="L172" s="57"/>
      <c r="M172" s="57"/>
    </row>
    <row r="173" spans="1:13" s="7" customFormat="1" ht="15.75" customHeight="1" x14ac:dyDescent="0.2">
      <c r="A173" s="25" t="s">
        <v>79</v>
      </c>
      <c r="B173" s="26" t="s">
        <v>77</v>
      </c>
      <c r="C173" s="56">
        <f t="shared" si="39"/>
        <v>98966</v>
      </c>
      <c r="D173" s="61">
        <f t="shared" si="40"/>
        <v>19375</v>
      </c>
      <c r="E173" s="61">
        <v>15755</v>
      </c>
      <c r="F173" s="61">
        <v>3620</v>
      </c>
      <c r="G173" s="61">
        <v>73321</v>
      </c>
      <c r="H173" s="61">
        <v>6270</v>
      </c>
      <c r="I173" s="61"/>
      <c r="J173" s="61"/>
      <c r="K173" s="29"/>
      <c r="L173" s="29"/>
      <c r="M173" s="29"/>
    </row>
    <row r="174" spans="1:13" s="7" customFormat="1" ht="36.75" customHeight="1" x14ac:dyDescent="0.2">
      <c r="A174" s="25" t="s">
        <v>79</v>
      </c>
      <c r="B174" s="26" t="s">
        <v>78</v>
      </c>
      <c r="C174" s="56">
        <f t="shared" si="39"/>
        <v>334659</v>
      </c>
      <c r="D174" s="61">
        <f t="shared" si="40"/>
        <v>0</v>
      </c>
      <c r="E174" s="61"/>
      <c r="F174" s="61"/>
      <c r="G174" s="61"/>
      <c r="H174" s="61"/>
      <c r="I174" s="61"/>
      <c r="J174" s="61"/>
      <c r="K174" s="29"/>
      <c r="L174" s="29">
        <v>334659</v>
      </c>
      <c r="M174" s="29"/>
    </row>
    <row r="175" spans="1:13" s="7" customFormat="1" ht="15.75" customHeight="1" x14ac:dyDescent="0.2">
      <c r="A175" s="54" t="s">
        <v>79</v>
      </c>
      <c r="B175" s="55" t="s">
        <v>202</v>
      </c>
      <c r="C175" s="56">
        <f>SUM(D175,G175,H175:M175)</f>
        <v>2739260</v>
      </c>
      <c r="D175" s="56">
        <f>SUM(E175:F175)</f>
        <v>0</v>
      </c>
      <c r="E175" s="56"/>
      <c r="F175" s="56"/>
      <c r="G175" s="56"/>
      <c r="H175" s="56"/>
      <c r="I175" s="56"/>
      <c r="J175" s="56">
        <v>2739260</v>
      </c>
      <c r="K175" s="57"/>
      <c r="L175" s="57"/>
      <c r="M175" s="57"/>
    </row>
    <row r="176" spans="1:13" s="7" customFormat="1" ht="15.75" customHeight="1" x14ac:dyDescent="0.2">
      <c r="A176" s="25" t="s">
        <v>75</v>
      </c>
      <c r="B176" s="26" t="s">
        <v>81</v>
      </c>
      <c r="C176" s="56">
        <f>SUM(D176,G176,H176:M176)</f>
        <v>416957</v>
      </c>
      <c r="D176" s="29">
        <f>SUM(E176:F176)</f>
        <v>181101</v>
      </c>
      <c r="E176" s="29">
        <v>144898</v>
      </c>
      <c r="F176" s="29">
        <v>36203</v>
      </c>
      <c r="G176" s="29">
        <v>158271</v>
      </c>
      <c r="H176" s="29"/>
      <c r="I176" s="29"/>
      <c r="J176" s="29">
        <v>11387</v>
      </c>
      <c r="K176" s="29">
        <v>66198</v>
      </c>
      <c r="L176" s="29"/>
      <c r="M176" s="29"/>
    </row>
    <row r="177" spans="1:13" s="7" customFormat="1" ht="15.75" customHeight="1" x14ac:dyDescent="0.2">
      <c r="A177" s="25" t="s">
        <v>79</v>
      </c>
      <c r="B177" s="50" t="s">
        <v>231</v>
      </c>
      <c r="C177" s="56">
        <f>SUM(D177,G177,H177:M177)</f>
        <v>363000</v>
      </c>
      <c r="D177" s="29">
        <f>SUM(E177:F177)</f>
        <v>0</v>
      </c>
      <c r="E177" s="29"/>
      <c r="F177" s="29"/>
      <c r="G177" s="29"/>
      <c r="H177" s="29"/>
      <c r="I177" s="29"/>
      <c r="J177" s="29">
        <v>363000</v>
      </c>
      <c r="K177" s="29"/>
      <c r="L177" s="29"/>
      <c r="M177" s="29"/>
    </row>
    <row r="178" spans="1:13" s="7" customFormat="1" ht="24.75" customHeight="1" x14ac:dyDescent="0.2">
      <c r="A178" s="25" t="s">
        <v>79</v>
      </c>
      <c r="B178" s="57" t="s">
        <v>203</v>
      </c>
      <c r="C178" s="56">
        <f>SUM(D178,G178,H178:M178)</f>
        <v>40239</v>
      </c>
      <c r="D178" s="29">
        <f>SUM(E178:F178)</f>
        <v>28826</v>
      </c>
      <c r="E178" s="56">
        <v>23230</v>
      </c>
      <c r="F178" s="56">
        <v>5596</v>
      </c>
      <c r="G178" s="56">
        <v>11413</v>
      </c>
      <c r="H178" s="56"/>
      <c r="I178" s="56"/>
      <c r="J178" s="56"/>
      <c r="K178" s="57"/>
      <c r="L178" s="57"/>
      <c r="M178" s="57"/>
    </row>
    <row r="179" spans="1:13" s="7" customFormat="1" ht="24.75" customHeight="1" x14ac:dyDescent="0.2">
      <c r="A179" s="25" t="s">
        <v>79</v>
      </c>
      <c r="B179" s="26" t="s">
        <v>157</v>
      </c>
      <c r="C179" s="56">
        <f t="shared" si="39"/>
        <v>199833</v>
      </c>
      <c r="D179" s="29">
        <f t="shared" si="40"/>
        <v>123915</v>
      </c>
      <c r="E179" s="29">
        <v>99738</v>
      </c>
      <c r="F179" s="29">
        <v>24177</v>
      </c>
      <c r="G179" s="29">
        <v>72158</v>
      </c>
      <c r="H179" s="29"/>
      <c r="I179" s="29"/>
      <c r="J179" s="29">
        <v>3760</v>
      </c>
      <c r="K179" s="29"/>
      <c r="L179" s="29"/>
      <c r="M179" s="29"/>
    </row>
    <row r="180" spans="1:13" s="58" customFormat="1" ht="15.75" customHeight="1" x14ac:dyDescent="0.2">
      <c r="A180" s="25" t="s">
        <v>79</v>
      </c>
      <c r="B180" s="57" t="s">
        <v>168</v>
      </c>
      <c r="C180" s="56">
        <f>SUM(D180,G180,H180:M180)</f>
        <v>48918</v>
      </c>
      <c r="D180" s="29">
        <f>SUM(E180:F180)</f>
        <v>24818</v>
      </c>
      <c r="E180" s="56">
        <v>20000</v>
      </c>
      <c r="F180" s="56">
        <v>4818</v>
      </c>
      <c r="G180" s="56">
        <v>15100</v>
      </c>
      <c r="H180" s="57"/>
      <c r="I180" s="57"/>
      <c r="J180" s="57"/>
      <c r="K180" s="57">
        <v>9000</v>
      </c>
      <c r="L180" s="57"/>
      <c r="M180" s="57"/>
    </row>
    <row r="181" spans="1:13" s="58" customFormat="1" ht="15.75" customHeight="1" x14ac:dyDescent="0.2">
      <c r="A181" s="25" t="s">
        <v>79</v>
      </c>
      <c r="B181" s="57" t="s">
        <v>208</v>
      </c>
      <c r="C181" s="56">
        <f t="shared" si="39"/>
        <v>187944</v>
      </c>
      <c r="D181" s="29">
        <f t="shared" si="40"/>
        <v>4750</v>
      </c>
      <c r="E181" s="56">
        <v>3827</v>
      </c>
      <c r="F181" s="56">
        <v>923</v>
      </c>
      <c r="G181" s="56">
        <v>9932</v>
      </c>
      <c r="H181" s="56"/>
      <c r="I181" s="56"/>
      <c r="J181" s="56">
        <v>4500</v>
      </c>
      <c r="K181" s="57"/>
      <c r="L181" s="57">
        <v>168762</v>
      </c>
      <c r="M181" s="57"/>
    </row>
    <row r="182" spans="1:13" s="58" customFormat="1" ht="15.75" customHeight="1" x14ac:dyDescent="0.2">
      <c r="A182" s="25" t="s">
        <v>236</v>
      </c>
      <c r="B182" s="57" t="s">
        <v>237</v>
      </c>
      <c r="C182" s="56">
        <f t="shared" si="39"/>
        <v>137809</v>
      </c>
      <c r="D182" s="29">
        <f t="shared" si="40"/>
        <v>28673</v>
      </c>
      <c r="E182" s="56">
        <v>23107</v>
      </c>
      <c r="F182" s="56">
        <v>5566</v>
      </c>
      <c r="G182" s="56">
        <v>29232</v>
      </c>
      <c r="H182" s="56"/>
      <c r="I182" s="56"/>
      <c r="J182" s="56">
        <v>29685</v>
      </c>
      <c r="K182" s="57"/>
      <c r="L182" s="57">
        <v>50219</v>
      </c>
      <c r="M182" s="57"/>
    </row>
    <row r="183" spans="1:13" s="58" customFormat="1" ht="15.75" customHeight="1" x14ac:dyDescent="0.2">
      <c r="A183" s="25" t="s">
        <v>79</v>
      </c>
      <c r="B183" s="57" t="s">
        <v>234</v>
      </c>
      <c r="C183" s="56">
        <f t="shared" ref="C183" si="41">SUM(D183,G183,H183:M183)</f>
        <v>25972</v>
      </c>
      <c r="D183" s="29">
        <f t="shared" ref="D183" si="42">SUM(E183:F183)</f>
        <v>0</v>
      </c>
      <c r="E183" s="56"/>
      <c r="F183" s="56"/>
      <c r="G183" s="56">
        <v>25972</v>
      </c>
      <c r="H183" s="56"/>
      <c r="I183" s="56"/>
      <c r="J183" s="56"/>
      <c r="K183" s="57"/>
      <c r="L183" s="57"/>
      <c r="M183" s="57"/>
    </row>
    <row r="184" spans="1:13" s="58" customFormat="1" ht="15.75" customHeight="1" x14ac:dyDescent="0.2">
      <c r="A184" s="62" t="s">
        <v>79</v>
      </c>
      <c r="B184" s="57" t="s">
        <v>245</v>
      </c>
      <c r="C184" s="56">
        <f t="shared" si="39"/>
        <v>0</v>
      </c>
      <c r="D184" s="29">
        <f t="shared" si="40"/>
        <v>0</v>
      </c>
      <c r="E184" s="56"/>
      <c r="F184" s="56"/>
      <c r="G184" s="56"/>
      <c r="H184" s="56"/>
      <c r="I184" s="56"/>
      <c r="J184" s="56"/>
      <c r="K184" s="57"/>
      <c r="L184" s="57"/>
      <c r="M184" s="57"/>
    </row>
    <row r="185" spans="1:13" s="58" customFormat="1" ht="24" customHeight="1" x14ac:dyDescent="0.2">
      <c r="A185" s="79" t="s">
        <v>62</v>
      </c>
      <c r="B185" s="80" t="s">
        <v>247</v>
      </c>
      <c r="C185" s="81">
        <f t="shared" si="39"/>
        <v>0</v>
      </c>
      <c r="D185" s="31">
        <f t="shared" si="40"/>
        <v>0</v>
      </c>
      <c r="E185" s="88"/>
      <c r="F185" s="88"/>
      <c r="G185" s="81"/>
      <c r="H185" s="81"/>
      <c r="I185" s="81"/>
      <c r="J185" s="81"/>
      <c r="K185" s="80"/>
      <c r="L185" s="80"/>
      <c r="M185" s="80"/>
    </row>
    <row r="186" spans="1:13" s="58" customFormat="1" ht="15.75" customHeight="1" x14ac:dyDescent="0.2">
      <c r="A186" s="63" t="s">
        <v>62</v>
      </c>
      <c r="B186" s="57" t="s">
        <v>204</v>
      </c>
      <c r="C186" s="56">
        <f t="shared" ref="C186" si="43">SUM(D186,G186,H186:M186)</f>
        <v>3613806</v>
      </c>
      <c r="D186" s="29">
        <f t="shared" ref="D186" si="44">SUM(E186:F186)</f>
        <v>0</v>
      </c>
      <c r="E186" s="56"/>
      <c r="F186" s="56"/>
      <c r="G186" s="56"/>
      <c r="H186" s="56"/>
      <c r="I186" s="56"/>
      <c r="J186" s="56">
        <v>3613806</v>
      </c>
      <c r="K186" s="57"/>
      <c r="L186" s="57"/>
      <c r="M186" s="57"/>
    </row>
    <row r="187" spans="1:13" s="58" customFormat="1" ht="15.75" customHeight="1" x14ac:dyDescent="0.2">
      <c r="A187" s="63" t="s">
        <v>79</v>
      </c>
      <c r="B187" s="57" t="s">
        <v>230</v>
      </c>
      <c r="C187" s="56">
        <f t="shared" ref="C187" si="45">SUM(D187,G187,H187:M187)</f>
        <v>418374</v>
      </c>
      <c r="D187" s="29">
        <f t="shared" ref="D187" si="46">SUM(E187:F187)</f>
        <v>0</v>
      </c>
      <c r="E187" s="56"/>
      <c r="F187" s="56"/>
      <c r="G187" s="56"/>
      <c r="H187" s="56"/>
      <c r="I187" s="56"/>
      <c r="J187" s="56">
        <v>418374</v>
      </c>
      <c r="K187" s="57"/>
      <c r="L187" s="57"/>
      <c r="M187" s="57"/>
    </row>
    <row r="188" spans="1:13" s="58" customFormat="1" ht="15.75" customHeight="1" x14ac:dyDescent="0.2">
      <c r="A188" s="63" t="s">
        <v>79</v>
      </c>
      <c r="B188" s="57" t="s">
        <v>238</v>
      </c>
      <c r="C188" s="56">
        <f t="shared" ref="C188" si="47">SUM(D188,G188,H188:M188)</f>
        <v>10728</v>
      </c>
      <c r="D188" s="29">
        <f t="shared" ref="D188" si="48">SUM(E188:F188)</f>
        <v>0</v>
      </c>
      <c r="E188" s="56"/>
      <c r="F188" s="56"/>
      <c r="G188" s="56">
        <v>10728</v>
      </c>
      <c r="H188" s="56"/>
      <c r="I188" s="56"/>
      <c r="J188" s="56"/>
      <c r="K188" s="57"/>
      <c r="L188" s="57"/>
      <c r="M188" s="57"/>
    </row>
    <row r="189" spans="1:13" s="58" customFormat="1" ht="26.25" customHeight="1" x14ac:dyDescent="0.2">
      <c r="A189" s="63" t="s">
        <v>79</v>
      </c>
      <c r="B189" s="57" t="s">
        <v>228</v>
      </c>
      <c r="C189" s="56">
        <f t="shared" ref="C189" si="49">SUM(D189,G189,H189:M189)</f>
        <v>15376</v>
      </c>
      <c r="D189" s="29">
        <f t="shared" ref="D189" si="50">SUM(E189:F189)</f>
        <v>0</v>
      </c>
      <c r="E189" s="56"/>
      <c r="F189" s="56"/>
      <c r="G189" s="56">
        <v>15376</v>
      </c>
      <c r="H189" s="56"/>
      <c r="I189" s="56"/>
      <c r="J189" s="56"/>
      <c r="K189" s="57"/>
      <c r="L189" s="57"/>
      <c r="M189" s="57"/>
    </row>
    <row r="190" spans="1:13" s="58" customFormat="1" ht="24" customHeight="1" x14ac:dyDescent="0.2">
      <c r="A190" s="63" t="s">
        <v>79</v>
      </c>
      <c r="B190" s="57" t="s">
        <v>205</v>
      </c>
      <c r="C190" s="56">
        <f t="shared" ref="C190" si="51">SUM(D190,G190,H190:M190)</f>
        <v>15867</v>
      </c>
      <c r="D190" s="29">
        <f t="shared" ref="D190" si="52">SUM(E190:F190)</f>
        <v>0</v>
      </c>
      <c r="E190" s="56"/>
      <c r="F190" s="56"/>
      <c r="G190" s="56">
        <v>15867</v>
      </c>
      <c r="H190" s="56"/>
      <c r="I190" s="56"/>
      <c r="J190" s="56"/>
      <c r="K190" s="57"/>
      <c r="L190" s="57"/>
      <c r="M190" s="57"/>
    </row>
    <row r="191" spans="1:13" s="58" customFormat="1" ht="24.75" customHeight="1" x14ac:dyDescent="0.2">
      <c r="A191" s="63" t="s">
        <v>79</v>
      </c>
      <c r="B191" s="57" t="s">
        <v>206</v>
      </c>
      <c r="C191" s="56">
        <f t="shared" ref="C191" si="53">SUM(D191,G191,H191:M191)</f>
        <v>22242</v>
      </c>
      <c r="D191" s="29">
        <f t="shared" ref="D191" si="54">SUM(E191:F191)</f>
        <v>0</v>
      </c>
      <c r="E191" s="56"/>
      <c r="F191" s="56"/>
      <c r="G191" s="56">
        <v>22242</v>
      </c>
      <c r="H191" s="56"/>
      <c r="I191" s="56"/>
      <c r="J191" s="56"/>
      <c r="K191" s="57"/>
      <c r="L191" s="57"/>
      <c r="M191" s="57"/>
    </row>
    <row r="192" spans="1:13" s="58" customFormat="1" ht="15.75" customHeight="1" x14ac:dyDescent="0.2">
      <c r="A192" s="63" t="s">
        <v>79</v>
      </c>
      <c r="B192" s="57" t="s">
        <v>235</v>
      </c>
      <c r="C192" s="56">
        <f t="shared" ref="C192" si="55">SUM(D192,G192,H192:M192)</f>
        <v>13147</v>
      </c>
      <c r="D192" s="29">
        <f t="shared" ref="D192" si="56">SUM(E192:F192)</f>
        <v>0</v>
      </c>
      <c r="E192" s="56"/>
      <c r="F192" s="56"/>
      <c r="G192" s="56">
        <v>13147</v>
      </c>
      <c r="H192" s="56"/>
      <c r="I192" s="56"/>
      <c r="J192" s="56"/>
      <c r="K192" s="57"/>
      <c r="L192" s="57"/>
      <c r="M192" s="57"/>
    </row>
    <row r="193" spans="1:13" s="12" customFormat="1" ht="15.75" customHeight="1" x14ac:dyDescent="0.2">
      <c r="A193" s="84" t="s">
        <v>134</v>
      </c>
      <c r="B193" s="35" t="s">
        <v>82</v>
      </c>
      <c r="C193" s="23">
        <f>SUM(C194:C210)</f>
        <v>2841617</v>
      </c>
      <c r="D193" s="23">
        <f t="shared" ref="D193:M193" si="57">SUM(D194:D210)</f>
        <v>1239117</v>
      </c>
      <c r="E193" s="23">
        <f t="shared" si="57"/>
        <v>993241</v>
      </c>
      <c r="F193" s="23">
        <f t="shared" si="57"/>
        <v>245876</v>
      </c>
      <c r="G193" s="23">
        <f t="shared" si="57"/>
        <v>633897</v>
      </c>
      <c r="H193" s="23">
        <f t="shared" si="57"/>
        <v>15000</v>
      </c>
      <c r="I193" s="23">
        <f t="shared" si="57"/>
        <v>0</v>
      </c>
      <c r="J193" s="23">
        <f t="shared" si="57"/>
        <v>220040</v>
      </c>
      <c r="K193" s="23">
        <f t="shared" si="57"/>
        <v>483563</v>
      </c>
      <c r="L193" s="23">
        <f t="shared" si="57"/>
        <v>250000</v>
      </c>
      <c r="M193" s="23">
        <f t="shared" si="57"/>
        <v>0</v>
      </c>
    </row>
    <row r="194" spans="1:13" s="7" customFormat="1" ht="15.75" customHeight="1" x14ac:dyDescent="0.2">
      <c r="A194" s="26" t="s">
        <v>83</v>
      </c>
      <c r="B194" s="26" t="s">
        <v>84</v>
      </c>
      <c r="C194" s="29">
        <f t="shared" ref="C194:C202" si="58">SUM(D194,G194,H194:M194)</f>
        <v>297426</v>
      </c>
      <c r="D194" s="29">
        <f t="shared" ref="D194:D202" si="59">SUM(E194:F194)</f>
        <v>216156</v>
      </c>
      <c r="E194" s="29">
        <v>173008</v>
      </c>
      <c r="F194" s="29">
        <v>43148</v>
      </c>
      <c r="G194" s="27">
        <v>72407</v>
      </c>
      <c r="H194" s="27"/>
      <c r="I194" s="27"/>
      <c r="J194" s="27">
        <v>7300</v>
      </c>
      <c r="K194" s="27">
        <v>1563</v>
      </c>
      <c r="L194" s="27"/>
      <c r="M194" s="27"/>
    </row>
    <row r="195" spans="1:13" s="7" customFormat="1" ht="15.75" customHeight="1" x14ac:dyDescent="0.2">
      <c r="A195" s="26" t="s">
        <v>93</v>
      </c>
      <c r="B195" s="26" t="s">
        <v>85</v>
      </c>
      <c r="C195" s="27">
        <f t="shared" si="58"/>
        <v>147710</v>
      </c>
      <c r="D195" s="29">
        <f t="shared" si="59"/>
        <v>111523</v>
      </c>
      <c r="E195" s="29">
        <v>89550</v>
      </c>
      <c r="F195" s="29">
        <v>21973</v>
      </c>
      <c r="G195" s="27">
        <v>35237</v>
      </c>
      <c r="H195" s="27"/>
      <c r="I195" s="27"/>
      <c r="J195" s="27">
        <v>950</v>
      </c>
      <c r="K195" s="27"/>
      <c r="L195" s="27"/>
      <c r="M195" s="27"/>
    </row>
    <row r="196" spans="1:13" s="7" customFormat="1" ht="15.75" customHeight="1" x14ac:dyDescent="0.2">
      <c r="A196" s="26" t="s">
        <v>93</v>
      </c>
      <c r="B196" s="26" t="s">
        <v>138</v>
      </c>
      <c r="C196" s="27">
        <f t="shared" si="58"/>
        <v>551388</v>
      </c>
      <c r="D196" s="29">
        <f t="shared" si="59"/>
        <v>442977</v>
      </c>
      <c r="E196" s="29">
        <v>356634</v>
      </c>
      <c r="F196" s="29">
        <v>86343</v>
      </c>
      <c r="G196" s="27">
        <v>102580</v>
      </c>
      <c r="H196" s="27"/>
      <c r="I196" s="27"/>
      <c r="J196" s="27">
        <v>5831</v>
      </c>
      <c r="K196" s="27"/>
      <c r="L196" s="27"/>
      <c r="M196" s="27"/>
    </row>
    <row r="197" spans="1:13" s="7" customFormat="1" ht="15.75" customHeight="1" x14ac:dyDescent="0.2">
      <c r="A197" s="26" t="s">
        <v>131</v>
      </c>
      <c r="B197" s="26" t="s">
        <v>173</v>
      </c>
      <c r="C197" s="27">
        <f t="shared" si="58"/>
        <v>9049</v>
      </c>
      <c r="D197" s="29">
        <f t="shared" si="59"/>
        <v>0</v>
      </c>
      <c r="E197" s="29"/>
      <c r="F197" s="29"/>
      <c r="G197" s="29">
        <v>9049</v>
      </c>
      <c r="H197" s="27"/>
      <c r="I197" s="27"/>
      <c r="J197" s="27"/>
      <c r="K197" s="27"/>
      <c r="L197" s="27"/>
      <c r="M197" s="27"/>
    </row>
    <row r="198" spans="1:13" s="7" customFormat="1" ht="15.75" customHeight="1" x14ac:dyDescent="0.2">
      <c r="A198" s="26" t="s">
        <v>93</v>
      </c>
      <c r="B198" s="26" t="s">
        <v>86</v>
      </c>
      <c r="C198" s="27">
        <f t="shared" si="58"/>
        <v>94936</v>
      </c>
      <c r="D198" s="29">
        <f t="shared" si="59"/>
        <v>86900</v>
      </c>
      <c r="E198" s="29">
        <v>69838</v>
      </c>
      <c r="F198" s="29">
        <v>17062</v>
      </c>
      <c r="G198" s="27">
        <v>7536</v>
      </c>
      <c r="H198" s="27"/>
      <c r="I198" s="27"/>
      <c r="J198" s="27">
        <v>500</v>
      </c>
      <c r="K198" s="27"/>
      <c r="L198" s="27"/>
      <c r="M198" s="27"/>
    </row>
    <row r="199" spans="1:13" s="7" customFormat="1" ht="15.75" customHeight="1" x14ac:dyDescent="0.2">
      <c r="A199" s="26" t="s">
        <v>131</v>
      </c>
      <c r="B199" s="26" t="s">
        <v>156</v>
      </c>
      <c r="C199" s="27">
        <f t="shared" si="58"/>
        <v>295819</v>
      </c>
      <c r="D199" s="29">
        <f t="shared" si="59"/>
        <v>169164</v>
      </c>
      <c r="E199" s="29">
        <v>135769</v>
      </c>
      <c r="F199" s="29">
        <v>33395</v>
      </c>
      <c r="G199" s="27">
        <v>126655</v>
      </c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26" t="s">
        <v>131</v>
      </c>
      <c r="B200" s="64" t="s">
        <v>182</v>
      </c>
      <c r="C200" s="27">
        <f t="shared" si="58"/>
        <v>184000</v>
      </c>
      <c r="D200" s="29">
        <f t="shared" si="59"/>
        <v>99272</v>
      </c>
      <c r="E200" s="29">
        <v>80000</v>
      </c>
      <c r="F200" s="29">
        <v>19272</v>
      </c>
      <c r="G200" s="27">
        <v>84728</v>
      </c>
      <c r="H200" s="27"/>
      <c r="I200" s="27"/>
      <c r="J200" s="27"/>
      <c r="K200" s="27"/>
      <c r="L200" s="27"/>
      <c r="M200" s="27"/>
    </row>
    <row r="201" spans="1:13" s="7" customFormat="1" ht="15.75" customHeight="1" x14ac:dyDescent="0.2">
      <c r="A201" s="26" t="s">
        <v>131</v>
      </c>
      <c r="B201" s="64" t="s">
        <v>165</v>
      </c>
      <c r="C201" s="27">
        <f t="shared" si="58"/>
        <v>220000</v>
      </c>
      <c r="D201" s="29">
        <f t="shared" si="59"/>
        <v>109642</v>
      </c>
      <c r="E201" s="29">
        <v>85635</v>
      </c>
      <c r="F201" s="29">
        <v>24007</v>
      </c>
      <c r="G201" s="27">
        <v>110358</v>
      </c>
      <c r="H201" s="27"/>
      <c r="I201" s="27"/>
      <c r="J201" s="27"/>
      <c r="K201" s="27"/>
      <c r="L201" s="27"/>
      <c r="M201" s="27"/>
    </row>
    <row r="202" spans="1:13" s="7" customFormat="1" ht="25.5" customHeight="1" x14ac:dyDescent="0.2">
      <c r="A202" s="26">
        <v>10.7</v>
      </c>
      <c r="B202" s="64" t="s">
        <v>190</v>
      </c>
      <c r="C202" s="27">
        <f t="shared" si="58"/>
        <v>10087</v>
      </c>
      <c r="D202" s="29">
        <f t="shared" si="59"/>
        <v>1498</v>
      </c>
      <c r="E202" s="29">
        <v>1207</v>
      </c>
      <c r="F202" s="29">
        <v>291</v>
      </c>
      <c r="G202" s="27">
        <v>8589</v>
      </c>
      <c r="H202" s="27"/>
      <c r="I202" s="27"/>
      <c r="J202" s="27"/>
      <c r="K202" s="27"/>
      <c r="L202" s="27"/>
      <c r="M202" s="27"/>
    </row>
    <row r="203" spans="1:13" s="7" customFormat="1" ht="15.75" customHeight="1" x14ac:dyDescent="0.2">
      <c r="A203" s="26" t="s">
        <v>131</v>
      </c>
      <c r="B203" s="26" t="s">
        <v>201</v>
      </c>
      <c r="C203" s="27">
        <f t="shared" ref="C203:C208" si="60">SUM(D203,G203,H203:M203)</f>
        <v>392000</v>
      </c>
      <c r="D203" s="27">
        <f t="shared" ref="D203:D208" si="61">SUM(E203:F203)</f>
        <v>0</v>
      </c>
      <c r="E203" s="27"/>
      <c r="F203" s="27"/>
      <c r="G203" s="27"/>
      <c r="H203" s="27"/>
      <c r="I203" s="27"/>
      <c r="J203" s="27"/>
      <c r="K203" s="27">
        <v>392000</v>
      </c>
      <c r="L203" s="27"/>
      <c r="M203" s="27"/>
    </row>
    <row r="204" spans="1:13" s="7" customFormat="1" ht="27" customHeight="1" x14ac:dyDescent="0.2">
      <c r="A204" s="26" t="s">
        <v>131</v>
      </c>
      <c r="B204" s="26" t="s">
        <v>188</v>
      </c>
      <c r="C204" s="27">
        <f t="shared" si="60"/>
        <v>40000</v>
      </c>
      <c r="D204" s="27">
        <f t="shared" si="61"/>
        <v>0</v>
      </c>
      <c r="E204" s="27"/>
      <c r="F204" s="27"/>
      <c r="G204" s="27"/>
      <c r="H204" s="27"/>
      <c r="I204" s="27"/>
      <c r="J204" s="27"/>
      <c r="K204" s="27">
        <v>40000</v>
      </c>
      <c r="L204" s="27"/>
      <c r="M204" s="27"/>
    </row>
    <row r="205" spans="1:13" s="7" customFormat="1" ht="27" customHeight="1" x14ac:dyDescent="0.2">
      <c r="A205" s="26" t="s">
        <v>131</v>
      </c>
      <c r="B205" s="26" t="s">
        <v>223</v>
      </c>
      <c r="C205" s="27">
        <f t="shared" si="60"/>
        <v>50000</v>
      </c>
      <c r="D205" s="27">
        <f t="shared" si="61"/>
        <v>0</v>
      </c>
      <c r="E205" s="27"/>
      <c r="F205" s="27"/>
      <c r="G205" s="27"/>
      <c r="H205" s="27"/>
      <c r="I205" s="27"/>
      <c r="J205" s="27"/>
      <c r="K205" s="29">
        <v>50000</v>
      </c>
      <c r="L205" s="27"/>
      <c r="M205" s="27"/>
    </row>
    <row r="206" spans="1:13" s="7" customFormat="1" ht="27.75" customHeight="1" x14ac:dyDescent="0.2">
      <c r="A206" s="26" t="s">
        <v>132</v>
      </c>
      <c r="B206" s="26" t="s">
        <v>181</v>
      </c>
      <c r="C206" s="27">
        <f t="shared" si="60"/>
        <v>250000</v>
      </c>
      <c r="D206" s="27">
        <f t="shared" si="61"/>
        <v>0</v>
      </c>
      <c r="E206" s="27"/>
      <c r="F206" s="27"/>
      <c r="G206" s="27"/>
      <c r="H206" s="27"/>
      <c r="I206" s="27"/>
      <c r="J206" s="27"/>
      <c r="K206" s="27"/>
      <c r="L206" s="27">
        <v>250000</v>
      </c>
      <c r="M206" s="27"/>
    </row>
    <row r="207" spans="1:13" s="7" customFormat="1" ht="28.5" customHeight="1" x14ac:dyDescent="0.2">
      <c r="A207" s="65" t="s">
        <v>132</v>
      </c>
      <c r="B207" s="26" t="s">
        <v>87</v>
      </c>
      <c r="C207" s="27">
        <f t="shared" si="60"/>
        <v>15000</v>
      </c>
      <c r="D207" s="27">
        <f t="shared" si="61"/>
        <v>0</v>
      </c>
      <c r="E207" s="27"/>
      <c r="F207" s="27"/>
      <c r="G207" s="27"/>
      <c r="H207" s="29">
        <v>15000</v>
      </c>
      <c r="I207" s="27"/>
      <c r="J207" s="27"/>
      <c r="K207" s="27"/>
      <c r="L207" s="27"/>
      <c r="M207" s="27"/>
    </row>
    <row r="208" spans="1:13" s="7" customFormat="1" ht="15.75" customHeight="1" x14ac:dyDescent="0.2">
      <c r="A208" s="66">
        <v>10.92</v>
      </c>
      <c r="B208" s="26" t="s">
        <v>194</v>
      </c>
      <c r="C208" s="27">
        <f t="shared" si="60"/>
        <v>50000</v>
      </c>
      <c r="D208" s="27">
        <f t="shared" si="61"/>
        <v>0</v>
      </c>
      <c r="E208" s="27"/>
      <c r="F208" s="27"/>
      <c r="G208" s="27">
        <v>50000</v>
      </c>
      <c r="H208" s="29"/>
      <c r="I208" s="27"/>
      <c r="J208" s="27"/>
      <c r="K208" s="27"/>
      <c r="L208" s="27"/>
      <c r="M208" s="27"/>
    </row>
    <row r="209" spans="1:13" s="7" customFormat="1" ht="15.75" customHeight="1" x14ac:dyDescent="0.2">
      <c r="A209" s="66">
        <v>10.92</v>
      </c>
      <c r="B209" s="26" t="s">
        <v>197</v>
      </c>
      <c r="C209" s="27">
        <f t="shared" ref="C209:C210" si="62">SUM(D209,G209,H209:M209)</f>
        <v>28743</v>
      </c>
      <c r="D209" s="27">
        <f t="shared" ref="D209:D210" si="63">SUM(E209:F209)</f>
        <v>1985</v>
      </c>
      <c r="E209" s="27">
        <v>1600</v>
      </c>
      <c r="F209" s="27">
        <v>385</v>
      </c>
      <c r="G209" s="27">
        <v>26758</v>
      </c>
      <c r="H209" s="29"/>
      <c r="I209" s="27"/>
      <c r="J209" s="27"/>
      <c r="K209" s="27"/>
      <c r="L209" s="27"/>
      <c r="M209" s="27"/>
    </row>
    <row r="210" spans="1:13" s="7" customFormat="1" ht="15.75" customHeight="1" x14ac:dyDescent="0.2">
      <c r="A210" s="66">
        <v>10.92</v>
      </c>
      <c r="B210" s="26" t="s">
        <v>198</v>
      </c>
      <c r="C210" s="27">
        <f t="shared" si="62"/>
        <v>205459</v>
      </c>
      <c r="D210" s="27">
        <f t="shared" si="63"/>
        <v>0</v>
      </c>
      <c r="E210" s="27"/>
      <c r="F210" s="27"/>
      <c r="G210" s="27"/>
      <c r="H210" s="29"/>
      <c r="I210" s="27"/>
      <c r="J210" s="27">
        <v>205459</v>
      </c>
      <c r="K210" s="27"/>
      <c r="L210" s="27"/>
      <c r="M210" s="27"/>
    </row>
    <row r="211" spans="1:13" s="12" customFormat="1" ht="15.75" customHeight="1" x14ac:dyDescent="0.2">
      <c r="A211" s="67"/>
      <c r="B211" s="67" t="s">
        <v>0</v>
      </c>
      <c r="C211" s="67">
        <f t="shared" ref="C211:M211" si="64">SUM(C33,C38,C50,C58,C99,C100,C143,C144,C193)</f>
        <v>42063823</v>
      </c>
      <c r="D211" s="67">
        <f t="shared" si="64"/>
        <v>12800219</v>
      </c>
      <c r="E211" s="67">
        <f t="shared" si="64"/>
        <v>10276809</v>
      </c>
      <c r="F211" s="67">
        <f t="shared" si="64"/>
        <v>2523410</v>
      </c>
      <c r="G211" s="67">
        <f t="shared" si="64"/>
        <v>8276805</v>
      </c>
      <c r="H211" s="67">
        <f t="shared" si="64"/>
        <v>1073411</v>
      </c>
      <c r="I211" s="67">
        <f t="shared" si="64"/>
        <v>10000</v>
      </c>
      <c r="J211" s="67">
        <f t="shared" si="64"/>
        <v>18457487</v>
      </c>
      <c r="K211" s="67">
        <f t="shared" si="64"/>
        <v>639761</v>
      </c>
      <c r="L211" s="67">
        <f t="shared" si="64"/>
        <v>806140</v>
      </c>
      <c r="M211" s="67">
        <f t="shared" si="64"/>
        <v>0</v>
      </c>
    </row>
    <row r="212" spans="1:13" s="12" customFormat="1" ht="15.75" customHeight="1" x14ac:dyDescent="0.2">
      <c r="A212" s="67"/>
      <c r="B212" s="82" t="s">
        <v>218</v>
      </c>
      <c r="C212" s="67">
        <f>C213+C214+C215+C216</f>
        <v>-4160099</v>
      </c>
      <c r="D212" s="83"/>
      <c r="E212" s="83"/>
      <c r="F212" s="83"/>
      <c r="G212" s="83"/>
      <c r="H212" s="83"/>
      <c r="I212" s="83"/>
      <c r="J212" s="83"/>
      <c r="K212" s="83"/>
      <c r="L212" s="83"/>
      <c r="M212" s="83"/>
    </row>
    <row r="213" spans="1:13" s="12" customFormat="1" ht="15.75" customHeight="1" x14ac:dyDescent="0.2">
      <c r="A213" s="34"/>
      <c r="B213" s="68" t="s">
        <v>90</v>
      </c>
      <c r="C213" s="34">
        <v>-2603184</v>
      </c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spans="1:13" s="12" customFormat="1" ht="25.5" customHeight="1" x14ac:dyDescent="0.2">
      <c r="A214" s="34"/>
      <c r="B214" s="70" t="s">
        <v>184</v>
      </c>
      <c r="C214" s="34">
        <v>-56915</v>
      </c>
      <c r="D214" s="69"/>
      <c r="E214" s="69"/>
      <c r="F214" s="69"/>
      <c r="G214" s="69"/>
      <c r="H214" s="69"/>
      <c r="I214" s="69"/>
      <c r="J214" s="69"/>
      <c r="K214" s="69"/>
      <c r="L214" s="69"/>
      <c r="M214" s="69"/>
    </row>
    <row r="215" spans="1:13" s="12" customFormat="1" ht="30" customHeight="1" x14ac:dyDescent="0.2">
      <c r="A215" s="34"/>
      <c r="B215" s="70" t="s">
        <v>185</v>
      </c>
      <c r="C215" s="34">
        <v>0</v>
      </c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spans="1:13" s="12" customFormat="1" ht="15.75" customHeight="1" x14ac:dyDescent="0.2">
      <c r="A216" s="34"/>
      <c r="B216" s="37" t="s">
        <v>112</v>
      </c>
      <c r="C216" s="34">
        <v>-1500000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s="7" customFormat="1" ht="15.75" customHeight="1" x14ac:dyDescent="0.2">
      <c r="A217" s="6"/>
      <c r="B217" s="69"/>
      <c r="C217" s="69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s="12" customFormat="1" ht="15.75" customHeight="1" x14ac:dyDescent="0.2">
      <c r="A218" s="69"/>
      <c r="C218" s="69"/>
      <c r="E218" s="69"/>
      <c r="F218" s="11"/>
      <c r="G218" s="11"/>
      <c r="H218" s="11"/>
      <c r="I218" s="11"/>
      <c r="J218" s="11"/>
      <c r="K218" s="11"/>
      <c r="L218" s="11"/>
      <c r="M218" s="11"/>
    </row>
    <row r="219" spans="1:13" s="7" customFormat="1" ht="15.75" customHeight="1" x14ac:dyDescent="0.2">
      <c r="A219" s="6"/>
      <c r="B219" s="6" t="s">
        <v>220</v>
      </c>
      <c r="C219" s="71"/>
      <c r="D219" s="6"/>
      <c r="E219" s="6"/>
      <c r="F219" s="1" t="s">
        <v>219</v>
      </c>
      <c r="G219" s="1"/>
      <c r="H219" s="1"/>
      <c r="I219" s="1"/>
      <c r="J219" s="1"/>
      <c r="K219" s="1"/>
      <c r="L219" s="1"/>
      <c r="M219" s="1"/>
    </row>
    <row r="220" spans="1:13" s="7" customFormat="1" ht="15.75" customHeight="1" x14ac:dyDescent="0.2">
      <c r="A220" s="6"/>
      <c r="B220" s="6"/>
      <c r="C220" s="73"/>
      <c r="D220" s="6"/>
      <c r="E220" s="6"/>
      <c r="F220" s="1"/>
      <c r="G220" s="1"/>
      <c r="H220" s="1"/>
      <c r="I220" s="1"/>
      <c r="J220" s="1"/>
      <c r="K220" s="1"/>
      <c r="L220" s="1"/>
      <c r="M220" s="1"/>
    </row>
    <row r="221" spans="1:13" s="7" customFormat="1" ht="15.75" customHeight="1" x14ac:dyDescent="0.2">
      <c r="A221" s="6"/>
      <c r="B221" s="6"/>
      <c r="C221" s="6"/>
      <c r="D221" s="6"/>
      <c r="E221" s="6"/>
      <c r="F221" s="1"/>
      <c r="G221" s="1"/>
      <c r="H221" s="1"/>
      <c r="I221" s="1"/>
      <c r="J221" s="1"/>
      <c r="K221" s="1"/>
      <c r="L221" s="1"/>
      <c r="M221" s="1"/>
    </row>
    <row r="222" spans="1:13" s="7" customFormat="1" ht="15.75" customHeight="1" x14ac:dyDescent="0.2">
      <c r="A222" s="6"/>
      <c r="B222" s="6"/>
      <c r="C222" s="6"/>
      <c r="D222" s="6"/>
      <c r="E222" s="6"/>
      <c r="F222" s="1"/>
      <c r="G222" s="1"/>
      <c r="H222" s="1"/>
      <c r="I222" s="1"/>
      <c r="J222" s="1"/>
      <c r="K222" s="1"/>
      <c r="L222" s="1"/>
      <c r="M222" s="1"/>
    </row>
    <row r="223" spans="1:13" s="7" customFormat="1" ht="15.75" customHeight="1" x14ac:dyDescent="0.2">
      <c r="A223" s="72"/>
      <c r="B223" s="6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s="7" customFormat="1" ht="15.75" customHeight="1" x14ac:dyDescent="0.2">
      <c r="A224" s="72"/>
      <c r="B224" s="6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s="7" customFormat="1" ht="15.75" customHeight="1" x14ac:dyDescent="0.2">
      <c r="A225" s="72"/>
      <c r="B225" s="6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s="7" customFormat="1" ht="15.75" customHeight="1" x14ac:dyDescent="0.2">
      <c r="A226" s="72"/>
      <c r="B226" s="6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s="7" customFormat="1" ht="15.75" customHeight="1" x14ac:dyDescent="0.2">
      <c r="A227" s="72"/>
      <c r="B227" s="6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s="7" customFormat="1" ht="15.75" customHeight="1" x14ac:dyDescent="0.2">
      <c r="A228" s="6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s="7" customFormat="1" ht="15.75" customHeight="1" x14ac:dyDescent="0.2">
      <c r="A229" s="6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s="7" customFormat="1" ht="15.75" customHeight="1" x14ac:dyDescent="0.2">
      <c r="A230" s="6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s="7" customFormat="1" ht="15.75" customHeight="1" x14ac:dyDescent="0.2">
      <c r="A231" s="6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s="7" customFormat="1" ht="15.75" customHeight="1" x14ac:dyDescent="0.2">
      <c r="A232" s="6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s="7" customFormat="1" ht="15.75" customHeight="1" x14ac:dyDescent="0.2">
      <c r="A233" s="6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s="7" customFormat="1" ht="15.75" customHeight="1" x14ac:dyDescent="0.2">
      <c r="A234" s="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s="7" customFormat="1" ht="15.75" customHeight="1" x14ac:dyDescent="0.2">
      <c r="A235" s="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s="7" customFormat="1" ht="15.75" customHeigh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s="7" customFormat="1" ht="15.75" customHeigh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s="7" customFormat="1" ht="15.75" customHeigh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s="7" customFormat="1" ht="15.75" customHeigh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s="7" customFormat="1" ht="15.75" customHeigh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ht="15.75" customHeigh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ht="15.75" customHeigh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ht="15.75" customHeigh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ht="15.75" customHeigh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ht="15.75" customHeigh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ht="15.75" customHeigh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ht="15.75" customHeigh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ht="15.75" customHeigh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ht="15.75" customHeigh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ht="15.75" customHeigh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ht="15.75" customHeigh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ht="15.75" customHeigh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ht="15.75" customHeigh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ht="15.75" customHeigh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ht="15.75" customHeigh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ht="15.75" customHeigh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ht="15.75" customHeigh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ht="15.75" customHeigh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ht="15.75" customHeigh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ht="15.75" customHeigh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ht="15.75" customHeigh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ht="15.75" customHeigh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ht="15.75" customHeigh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ht="15.75" customHeigh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ht="15.75" customHeigh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ht="15.75" customHeigh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ht="15.75" customHeigh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ht="15.75" customHeigh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ht="15.75" customHeigh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ht="15.75" customHeigh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ht="15.75" customHeigh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ht="15.75" customHeigh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ht="15.75" customHeigh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ht="15.75" customHeigh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ht="15.75" customHeigh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ht="15.75" customHeigh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ht="15.75" customHeigh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ht="15.75" customHeigh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ht="15.75" customHeigh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ht="15.75" customHeigh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ht="15.75" customHeigh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ht="15.75" customHeigh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ht="15.75" customHeigh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ht="15.75" customHeigh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ht="15.75" customHeigh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ht="15.75" customHeigh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ht="15.75" customHeigh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ht="15.75" customHeigh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ht="15.75" customHeigh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ht="15.75" customHeigh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ht="15.75" customHeigh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ht="15.75" customHeigh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ht="15.75" customHeigh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ht="15.75" customHeigh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ht="15.75" customHeigh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.75" customHeight="1" x14ac:dyDescent="0.2">
      <c r="A296" s="6"/>
      <c r="B296" s="6"/>
      <c r="C296" s="6"/>
    </row>
    <row r="297" spans="1:13" ht="15.75" customHeight="1" x14ac:dyDescent="0.2">
      <c r="A297" s="6"/>
      <c r="B297" s="6"/>
      <c r="C297" s="6"/>
    </row>
    <row r="298" spans="1:13" ht="15.75" customHeight="1" x14ac:dyDescent="0.2">
      <c r="A298" s="6"/>
      <c r="B298" s="6"/>
      <c r="C298" s="6"/>
    </row>
    <row r="299" spans="1:13" ht="15.75" customHeight="1" x14ac:dyDescent="0.2">
      <c r="A299" s="6"/>
      <c r="B299" s="6"/>
      <c r="C299" s="6"/>
    </row>
    <row r="300" spans="1:13" ht="15.75" customHeight="1" x14ac:dyDescent="0.2">
      <c r="A300" s="6"/>
      <c r="B300" s="6"/>
      <c r="C300" s="6"/>
    </row>
    <row r="301" spans="1:13" ht="15.75" customHeight="1" x14ac:dyDescent="0.2">
      <c r="A301" s="6"/>
      <c r="B301" s="6"/>
      <c r="C301" s="6"/>
    </row>
    <row r="302" spans="1:13" ht="15.75" customHeight="1" x14ac:dyDescent="0.2">
      <c r="A302" s="6"/>
      <c r="B302" s="6"/>
      <c r="C302" s="6"/>
    </row>
    <row r="303" spans="1:13" ht="15.75" customHeight="1" x14ac:dyDescent="0.2">
      <c r="A303" s="6"/>
      <c r="B303" s="6"/>
      <c r="C303" s="6"/>
    </row>
    <row r="304" spans="1:13" ht="15.75" customHeight="1" x14ac:dyDescent="0.2">
      <c r="A304" s="6"/>
      <c r="B304" s="6"/>
      <c r="C304" s="6"/>
    </row>
    <row r="305" spans="1:3" ht="15.75" customHeight="1" x14ac:dyDescent="0.2">
      <c r="A305" s="6"/>
      <c r="B305" s="6"/>
      <c r="C305" s="6"/>
    </row>
    <row r="306" spans="1:3" ht="15.75" customHeight="1" x14ac:dyDescent="0.2">
      <c r="A306" s="6"/>
      <c r="B306" s="6"/>
      <c r="C306" s="6"/>
    </row>
    <row r="307" spans="1:3" ht="15.75" customHeight="1" x14ac:dyDescent="0.2">
      <c r="A307" s="6"/>
      <c r="B307" s="6"/>
      <c r="C307" s="6"/>
    </row>
    <row r="308" spans="1:3" ht="15.75" customHeight="1" x14ac:dyDescent="0.2">
      <c r="A308" s="6"/>
      <c r="B308" s="6"/>
      <c r="C308" s="6"/>
    </row>
    <row r="309" spans="1:3" ht="15.75" customHeight="1" x14ac:dyDescent="0.2">
      <c r="A309" s="6"/>
      <c r="B309" s="6"/>
      <c r="C309" s="6"/>
    </row>
    <row r="310" spans="1:3" ht="15.75" customHeight="1" x14ac:dyDescent="0.2">
      <c r="A310" s="6"/>
      <c r="B310" s="6"/>
      <c r="C310" s="6"/>
    </row>
    <row r="311" spans="1:3" ht="15.75" customHeight="1" x14ac:dyDescent="0.2">
      <c r="A311" s="6"/>
      <c r="B311" s="6"/>
      <c r="C311" s="6"/>
    </row>
    <row r="312" spans="1:3" ht="15.75" customHeight="1" x14ac:dyDescent="0.2">
      <c r="A312" s="6"/>
      <c r="B312" s="6"/>
      <c r="C312" s="6"/>
    </row>
    <row r="313" spans="1:3" ht="15.75" customHeight="1" x14ac:dyDescent="0.2">
      <c r="A313" s="6"/>
      <c r="B313" s="6"/>
      <c r="C313" s="6"/>
    </row>
    <row r="314" spans="1:3" ht="15.75" customHeight="1" x14ac:dyDescent="0.2">
      <c r="A314" s="6"/>
      <c r="B314" s="6"/>
      <c r="C314" s="6"/>
    </row>
    <row r="315" spans="1:3" ht="15.75" customHeight="1" x14ac:dyDescent="0.2">
      <c r="A315" s="6"/>
      <c r="B315" s="6"/>
      <c r="C315" s="6"/>
    </row>
    <row r="316" spans="1:3" ht="15.75" customHeight="1" x14ac:dyDescent="0.2">
      <c r="A316" s="6"/>
      <c r="B316" s="6"/>
      <c r="C316" s="6"/>
    </row>
    <row r="317" spans="1:3" ht="15.75" customHeight="1" x14ac:dyDescent="0.2">
      <c r="A317" s="6"/>
      <c r="B317" s="6"/>
      <c r="C317" s="6"/>
    </row>
    <row r="318" spans="1:3" ht="15.75" customHeight="1" x14ac:dyDescent="0.2">
      <c r="A318" s="6"/>
      <c r="B318" s="6"/>
      <c r="C318" s="6"/>
    </row>
    <row r="319" spans="1:3" ht="15.75" customHeight="1" x14ac:dyDescent="0.2">
      <c r="A319" s="6"/>
      <c r="B319" s="6"/>
      <c r="C319" s="6"/>
    </row>
    <row r="320" spans="1:3" ht="15.75" customHeight="1" x14ac:dyDescent="0.2">
      <c r="A320" s="6"/>
      <c r="B320" s="6"/>
      <c r="C320" s="6"/>
    </row>
    <row r="321" spans="1:3" ht="15.75" customHeight="1" x14ac:dyDescent="0.2">
      <c r="A321" s="6"/>
      <c r="B321" s="6"/>
      <c r="C321" s="6"/>
    </row>
    <row r="322" spans="1:3" ht="15.75" customHeight="1" x14ac:dyDescent="0.2">
      <c r="A322" s="6"/>
      <c r="B322" s="6"/>
      <c r="C322" s="6"/>
    </row>
    <row r="323" spans="1:3" ht="15.75" customHeight="1" x14ac:dyDescent="0.2">
      <c r="A323" s="6"/>
      <c r="B323" s="6"/>
      <c r="C323" s="6"/>
    </row>
    <row r="324" spans="1:3" ht="15.75" customHeight="1" x14ac:dyDescent="0.2">
      <c r="A324" s="6"/>
      <c r="B324" s="6"/>
      <c r="C324" s="6"/>
    </row>
    <row r="325" spans="1:3" ht="15.75" customHeight="1" x14ac:dyDescent="0.2">
      <c r="A325" s="6"/>
      <c r="B325" s="6"/>
      <c r="C325" s="6"/>
    </row>
    <row r="326" spans="1:3" ht="15.75" customHeight="1" x14ac:dyDescent="0.2">
      <c r="A326" s="6"/>
      <c r="B326" s="6"/>
      <c r="C326" s="6"/>
    </row>
    <row r="327" spans="1:3" ht="15.75" customHeight="1" x14ac:dyDescent="0.2">
      <c r="A327" s="6"/>
      <c r="B327" s="6"/>
      <c r="C327" s="6"/>
    </row>
    <row r="328" spans="1:3" ht="15.75" customHeight="1" x14ac:dyDescent="0.2">
      <c r="A328" s="6"/>
      <c r="B328" s="6"/>
      <c r="C328" s="6"/>
    </row>
    <row r="329" spans="1:3" ht="15.75" customHeight="1" x14ac:dyDescent="0.2">
      <c r="A329" s="6"/>
      <c r="B329" s="6"/>
      <c r="C329" s="6"/>
    </row>
    <row r="330" spans="1:3" ht="15.75" customHeight="1" x14ac:dyDescent="0.2">
      <c r="A330" s="6"/>
      <c r="B330" s="6"/>
      <c r="C330" s="6"/>
    </row>
    <row r="331" spans="1:3" ht="15.75" customHeight="1" x14ac:dyDescent="0.2">
      <c r="A331" s="6"/>
      <c r="B331" s="6"/>
      <c r="C331" s="6"/>
    </row>
    <row r="332" spans="1:3" ht="15.75" customHeight="1" x14ac:dyDescent="0.2">
      <c r="A332" s="6"/>
      <c r="B332" s="6"/>
      <c r="C332" s="6"/>
    </row>
    <row r="333" spans="1:3" ht="15.75" customHeight="1" x14ac:dyDescent="0.2">
      <c r="A333" s="6"/>
      <c r="B333" s="6"/>
      <c r="C333" s="6"/>
    </row>
    <row r="334" spans="1:3" ht="15.75" customHeight="1" x14ac:dyDescent="0.2">
      <c r="A334" s="6"/>
      <c r="B334" s="6"/>
      <c r="C334" s="6"/>
    </row>
    <row r="335" spans="1:3" ht="15.75" customHeight="1" x14ac:dyDescent="0.2">
      <c r="A335" s="6"/>
      <c r="B335" s="6"/>
      <c r="C335" s="6"/>
    </row>
    <row r="336" spans="1:3" ht="15.75" customHeight="1" x14ac:dyDescent="0.2">
      <c r="A336" s="6"/>
      <c r="B336" s="6"/>
      <c r="C336" s="6"/>
    </row>
    <row r="337" spans="1:3" ht="15.75" customHeight="1" x14ac:dyDescent="0.2">
      <c r="A337" s="6"/>
      <c r="B337" s="6"/>
      <c r="C337" s="6"/>
    </row>
    <row r="338" spans="1:3" ht="15.75" customHeight="1" x14ac:dyDescent="0.2">
      <c r="A338" s="6"/>
      <c r="B338" s="6"/>
      <c r="C338" s="6"/>
    </row>
    <row r="339" spans="1:3" ht="15.75" customHeight="1" x14ac:dyDescent="0.2">
      <c r="A339" s="6"/>
      <c r="B339" s="6"/>
      <c r="C339" s="6"/>
    </row>
    <row r="340" spans="1:3" ht="15.75" customHeight="1" x14ac:dyDescent="0.2">
      <c r="A340" s="6"/>
      <c r="B340" s="6"/>
      <c r="C340" s="6"/>
    </row>
    <row r="341" spans="1:3" ht="15.75" customHeight="1" x14ac:dyDescent="0.2">
      <c r="A341" s="6"/>
      <c r="B341" s="6"/>
      <c r="C341" s="6"/>
    </row>
    <row r="342" spans="1:3" ht="15.75" customHeight="1" x14ac:dyDescent="0.2">
      <c r="A342" s="6"/>
      <c r="B342" s="6"/>
      <c r="C342" s="6"/>
    </row>
    <row r="343" spans="1:3" ht="15.75" customHeight="1" x14ac:dyDescent="0.2">
      <c r="A343" s="6"/>
      <c r="B343" s="6"/>
      <c r="C343" s="6"/>
    </row>
    <row r="344" spans="1:3" ht="15.75" customHeight="1" x14ac:dyDescent="0.2">
      <c r="A344" s="6"/>
      <c r="B344" s="6"/>
      <c r="C344" s="6"/>
    </row>
    <row r="345" spans="1:3" ht="15.75" customHeight="1" x14ac:dyDescent="0.2">
      <c r="A345" s="6"/>
      <c r="B345" s="6"/>
      <c r="C345" s="6"/>
    </row>
    <row r="346" spans="1:3" ht="15.75" customHeight="1" x14ac:dyDescent="0.2">
      <c r="A346" s="6"/>
      <c r="B346" s="6"/>
      <c r="C346" s="6"/>
    </row>
    <row r="347" spans="1:3" ht="15.75" customHeight="1" x14ac:dyDescent="0.2">
      <c r="A347" s="6"/>
      <c r="B347" s="6"/>
      <c r="C347" s="6"/>
    </row>
    <row r="348" spans="1:3" ht="15.75" customHeight="1" x14ac:dyDescent="0.2">
      <c r="A348" s="6"/>
      <c r="B348" s="6"/>
      <c r="C348" s="6"/>
    </row>
    <row r="349" spans="1:3" ht="15.75" customHeight="1" x14ac:dyDescent="0.2">
      <c r="A349" s="6"/>
      <c r="B349" s="6"/>
      <c r="C349" s="6"/>
    </row>
    <row r="350" spans="1:3" ht="15.75" customHeight="1" x14ac:dyDescent="0.2">
      <c r="A350" s="6"/>
      <c r="B350" s="6"/>
      <c r="C350" s="6"/>
    </row>
    <row r="351" spans="1:3" ht="15.75" customHeight="1" x14ac:dyDescent="0.2">
      <c r="A351" s="6"/>
      <c r="B351" s="6"/>
      <c r="C351" s="6"/>
    </row>
    <row r="352" spans="1:3" ht="15.75" customHeight="1" x14ac:dyDescent="0.2">
      <c r="A352" s="6"/>
      <c r="B352" s="6"/>
      <c r="C352" s="6"/>
    </row>
    <row r="353" spans="1:3" ht="15.75" customHeight="1" x14ac:dyDescent="0.2">
      <c r="A353" s="6"/>
      <c r="B353" s="6"/>
      <c r="C353" s="6"/>
    </row>
    <row r="354" spans="1:3" ht="15.75" customHeight="1" x14ac:dyDescent="0.2">
      <c r="A354" s="6"/>
      <c r="B354" s="6"/>
      <c r="C354" s="6"/>
    </row>
    <row r="355" spans="1:3" ht="15.75" customHeight="1" x14ac:dyDescent="0.2">
      <c r="A355" s="6"/>
      <c r="B355" s="6"/>
      <c r="C355" s="6"/>
    </row>
    <row r="356" spans="1:3" ht="15.75" customHeight="1" x14ac:dyDescent="0.2">
      <c r="A356" s="6"/>
      <c r="B356" s="6"/>
      <c r="C356" s="6"/>
    </row>
    <row r="357" spans="1:3" ht="15.75" customHeight="1" x14ac:dyDescent="0.2">
      <c r="A357" s="6"/>
      <c r="B357" s="6"/>
      <c r="C357" s="6"/>
    </row>
    <row r="358" spans="1:3" ht="15.75" customHeight="1" x14ac:dyDescent="0.2">
      <c r="A358" s="6"/>
      <c r="B358" s="6"/>
      <c r="C358" s="6"/>
    </row>
    <row r="359" spans="1:3" ht="15.75" customHeight="1" x14ac:dyDescent="0.2">
      <c r="A359" s="6"/>
      <c r="B359" s="6"/>
      <c r="C359" s="6"/>
    </row>
    <row r="360" spans="1:3" ht="15.75" customHeight="1" x14ac:dyDescent="0.2">
      <c r="A360" s="6"/>
      <c r="B360" s="6"/>
      <c r="C360" s="6"/>
    </row>
    <row r="361" spans="1:3" ht="15.75" customHeight="1" x14ac:dyDescent="0.2">
      <c r="A361" s="6"/>
      <c r="B361" s="6"/>
      <c r="C361" s="6"/>
    </row>
    <row r="362" spans="1:3" ht="15.75" customHeight="1" x14ac:dyDescent="0.2">
      <c r="A362" s="6"/>
      <c r="B362" s="6"/>
      <c r="C362" s="6"/>
    </row>
    <row r="363" spans="1:3" ht="15.75" customHeight="1" x14ac:dyDescent="0.2">
      <c r="A363" s="6"/>
      <c r="B363" s="6"/>
      <c r="C363" s="6"/>
    </row>
    <row r="364" spans="1:3" ht="15.75" customHeight="1" x14ac:dyDescent="0.2">
      <c r="A364" s="6"/>
      <c r="B364" s="6"/>
      <c r="C364" s="6"/>
    </row>
    <row r="365" spans="1:3" ht="15.75" customHeight="1" x14ac:dyDescent="0.2">
      <c r="A365" s="6"/>
      <c r="B365" s="6"/>
      <c r="C365" s="6"/>
    </row>
    <row r="366" spans="1:3" ht="15.75" customHeight="1" x14ac:dyDescent="0.2">
      <c r="A366" s="6"/>
      <c r="B366" s="6"/>
      <c r="C366" s="6"/>
    </row>
    <row r="367" spans="1:3" ht="15.75" customHeight="1" x14ac:dyDescent="0.2">
      <c r="A367" s="6"/>
      <c r="B367" s="6"/>
      <c r="C367" s="6"/>
    </row>
    <row r="368" spans="1:3" ht="15.75" customHeight="1" x14ac:dyDescent="0.2">
      <c r="A368" s="6"/>
      <c r="B368" s="6"/>
      <c r="C368" s="6"/>
    </row>
    <row r="369" spans="1:3" ht="15.75" customHeight="1" x14ac:dyDescent="0.2">
      <c r="A369" s="6"/>
      <c r="B369" s="6"/>
      <c r="C369" s="6"/>
    </row>
    <row r="370" spans="1:3" ht="15.75" customHeight="1" x14ac:dyDescent="0.2">
      <c r="A370" s="6"/>
      <c r="B370" s="6"/>
      <c r="C370" s="6"/>
    </row>
    <row r="371" spans="1:3" ht="15.75" customHeight="1" x14ac:dyDescent="0.2">
      <c r="A371" s="6"/>
      <c r="B371" s="6"/>
      <c r="C371" s="6"/>
    </row>
    <row r="372" spans="1:3" ht="15.75" customHeight="1" x14ac:dyDescent="0.2">
      <c r="A372" s="6"/>
      <c r="B372" s="6"/>
      <c r="C372" s="6"/>
    </row>
    <row r="373" spans="1:3" ht="15.75" customHeight="1" x14ac:dyDescent="0.2">
      <c r="A373" s="6"/>
      <c r="B373" s="6"/>
      <c r="C373" s="6"/>
    </row>
    <row r="374" spans="1:3" ht="15.75" customHeight="1" x14ac:dyDescent="0.2">
      <c r="A374" s="6"/>
      <c r="B374" s="6"/>
      <c r="C374" s="6"/>
    </row>
    <row r="375" spans="1:3" ht="15.75" customHeight="1" x14ac:dyDescent="0.2">
      <c r="A375" s="6"/>
      <c r="B375" s="6"/>
      <c r="C375" s="6"/>
    </row>
    <row r="376" spans="1:3" ht="15.75" customHeight="1" x14ac:dyDescent="0.2">
      <c r="A376" s="6"/>
      <c r="B376" s="6"/>
      <c r="C376" s="6"/>
    </row>
    <row r="377" spans="1:3" ht="15.75" customHeight="1" x14ac:dyDescent="0.2">
      <c r="A377" s="6"/>
      <c r="B377" s="6"/>
      <c r="C377" s="6"/>
    </row>
    <row r="378" spans="1:3" ht="15.75" customHeight="1" x14ac:dyDescent="0.2">
      <c r="A378" s="6"/>
      <c r="B378" s="6"/>
      <c r="C378" s="6"/>
    </row>
    <row r="379" spans="1:3" ht="15.75" customHeight="1" x14ac:dyDescent="0.2">
      <c r="A379" s="6"/>
      <c r="B379" s="6"/>
      <c r="C379" s="6"/>
    </row>
    <row r="380" spans="1:3" ht="15.75" customHeight="1" x14ac:dyDescent="0.2">
      <c r="A380" s="6"/>
      <c r="B380" s="6"/>
      <c r="C380" s="6"/>
    </row>
    <row r="381" spans="1:3" ht="15.75" customHeight="1" x14ac:dyDescent="0.2">
      <c r="A381" s="6"/>
      <c r="B381" s="6"/>
      <c r="C381" s="6"/>
    </row>
    <row r="382" spans="1:3" ht="15.75" customHeight="1" x14ac:dyDescent="0.2">
      <c r="A382" s="6"/>
      <c r="B382" s="6"/>
      <c r="C382" s="6"/>
    </row>
    <row r="383" spans="1:3" ht="15.75" customHeight="1" x14ac:dyDescent="0.2">
      <c r="A383" s="6"/>
      <c r="B383" s="6"/>
      <c r="C383" s="6"/>
    </row>
    <row r="384" spans="1:3" ht="15.75" customHeight="1" x14ac:dyDescent="0.2">
      <c r="A384" s="6"/>
      <c r="B384" s="6"/>
      <c r="C384" s="6"/>
    </row>
    <row r="385" spans="1:3" ht="15.75" customHeight="1" x14ac:dyDescent="0.2">
      <c r="A385" s="6"/>
      <c r="B385" s="6"/>
      <c r="C385" s="6"/>
    </row>
    <row r="386" spans="1:3" ht="15.75" customHeight="1" x14ac:dyDescent="0.2">
      <c r="A386" s="6"/>
      <c r="B386" s="6"/>
      <c r="C386" s="6"/>
    </row>
    <row r="387" spans="1:3" ht="15.75" customHeight="1" x14ac:dyDescent="0.2">
      <c r="A387" s="6"/>
      <c r="B387" s="6"/>
      <c r="C387" s="6"/>
    </row>
    <row r="388" spans="1:3" ht="15.75" customHeight="1" x14ac:dyDescent="0.2">
      <c r="A388" s="6"/>
      <c r="B388" s="6"/>
      <c r="C388" s="6"/>
    </row>
    <row r="389" spans="1:3" ht="15.75" customHeight="1" x14ac:dyDescent="0.2">
      <c r="A389" s="6"/>
      <c r="B389" s="6"/>
      <c r="C389" s="6"/>
    </row>
    <row r="390" spans="1:3" ht="15.75" customHeight="1" x14ac:dyDescent="0.2">
      <c r="A390" s="6"/>
      <c r="B390" s="6"/>
      <c r="C390" s="6"/>
    </row>
    <row r="391" spans="1:3" ht="15.75" customHeight="1" x14ac:dyDescent="0.2">
      <c r="A391" s="6"/>
      <c r="B391" s="6"/>
      <c r="C391" s="6"/>
    </row>
    <row r="392" spans="1:3" ht="15.75" customHeight="1" x14ac:dyDescent="0.2">
      <c r="A392" s="6"/>
      <c r="B392" s="6"/>
      <c r="C392" s="6"/>
    </row>
    <row r="393" spans="1:3" ht="15.75" customHeight="1" x14ac:dyDescent="0.2">
      <c r="A393" s="6"/>
      <c r="B393" s="6"/>
      <c r="C393" s="6"/>
    </row>
    <row r="394" spans="1:3" ht="15.75" customHeight="1" x14ac:dyDescent="0.2">
      <c r="A394" s="6"/>
      <c r="B394" s="6"/>
      <c r="C394" s="6"/>
    </row>
    <row r="395" spans="1:3" ht="15.75" customHeight="1" x14ac:dyDescent="0.2">
      <c r="A395" s="6"/>
      <c r="B395" s="6"/>
      <c r="C395" s="6"/>
    </row>
    <row r="396" spans="1:3" ht="15.75" customHeight="1" x14ac:dyDescent="0.2">
      <c r="A396" s="6"/>
      <c r="B396" s="6"/>
      <c r="C396" s="6"/>
    </row>
    <row r="397" spans="1:3" ht="15.75" customHeight="1" x14ac:dyDescent="0.2">
      <c r="A397" s="6"/>
      <c r="B397" s="6"/>
      <c r="C397" s="6"/>
    </row>
    <row r="398" spans="1:3" ht="15.75" customHeight="1" x14ac:dyDescent="0.2">
      <c r="A398" s="6"/>
      <c r="B398" s="6"/>
      <c r="C398" s="6"/>
    </row>
    <row r="399" spans="1:3" ht="15.75" customHeight="1" x14ac:dyDescent="0.2">
      <c r="A399" s="6"/>
      <c r="B399" s="6"/>
      <c r="C399" s="6"/>
    </row>
    <row r="400" spans="1:3" ht="15.75" customHeight="1" x14ac:dyDescent="0.2">
      <c r="A400" s="6"/>
      <c r="B400" s="6"/>
      <c r="C400" s="6"/>
    </row>
    <row r="401" spans="1:3" ht="15.75" customHeight="1" x14ac:dyDescent="0.2">
      <c r="A401" s="6"/>
      <c r="B401" s="6"/>
      <c r="C401" s="6"/>
    </row>
    <row r="402" spans="1:3" ht="15.75" customHeight="1" x14ac:dyDescent="0.2">
      <c r="A402" s="6"/>
      <c r="B402" s="6"/>
      <c r="C402" s="6"/>
    </row>
    <row r="403" spans="1:3" ht="15.75" customHeight="1" x14ac:dyDescent="0.2">
      <c r="A403" s="6"/>
      <c r="B403" s="6"/>
      <c r="C403" s="6"/>
    </row>
    <row r="404" spans="1:3" ht="15.75" customHeight="1" x14ac:dyDescent="0.2">
      <c r="A404" s="6"/>
      <c r="B404" s="6"/>
      <c r="C404" s="6"/>
    </row>
    <row r="405" spans="1:3" ht="15.75" customHeight="1" x14ac:dyDescent="0.2">
      <c r="A405" s="6"/>
      <c r="B405" s="6"/>
      <c r="C405" s="6"/>
    </row>
    <row r="406" spans="1:3" ht="15.75" customHeight="1" x14ac:dyDescent="0.2">
      <c r="A406" s="6"/>
      <c r="B406" s="6"/>
      <c r="C406" s="6"/>
    </row>
    <row r="407" spans="1:3" ht="15.75" customHeight="1" x14ac:dyDescent="0.2">
      <c r="A407" s="6"/>
      <c r="B407" s="6"/>
      <c r="C407" s="6"/>
    </row>
    <row r="408" spans="1:3" ht="15.75" customHeight="1" x14ac:dyDescent="0.2">
      <c r="A408" s="6"/>
      <c r="B408" s="6"/>
      <c r="C408" s="6"/>
    </row>
    <row r="409" spans="1:3" ht="15.75" customHeight="1" x14ac:dyDescent="0.2">
      <c r="A409" s="6"/>
      <c r="B409" s="6"/>
      <c r="C409" s="6"/>
    </row>
    <row r="410" spans="1:3" ht="15.75" customHeight="1" x14ac:dyDescent="0.2">
      <c r="A410" s="6"/>
      <c r="B410" s="6"/>
      <c r="C410" s="6"/>
    </row>
    <row r="411" spans="1:3" ht="15.75" customHeight="1" x14ac:dyDescent="0.2">
      <c r="A411" s="6"/>
      <c r="B411" s="6"/>
      <c r="C411" s="6"/>
    </row>
    <row r="412" spans="1:3" ht="15.75" customHeight="1" x14ac:dyDescent="0.2">
      <c r="A412" s="6"/>
      <c r="B412" s="6"/>
      <c r="C412" s="6"/>
    </row>
    <row r="413" spans="1:3" ht="15.75" customHeight="1" x14ac:dyDescent="0.2">
      <c r="A413" s="6"/>
      <c r="B413" s="6"/>
      <c r="C413" s="6"/>
    </row>
    <row r="414" spans="1:3" ht="15.75" customHeight="1" x14ac:dyDescent="0.2">
      <c r="A414" s="6"/>
      <c r="B414" s="6"/>
      <c r="C414" s="6"/>
    </row>
    <row r="415" spans="1:3" ht="15.75" customHeight="1" x14ac:dyDescent="0.2">
      <c r="A415" s="6"/>
      <c r="B415" s="6"/>
      <c r="C415" s="6"/>
    </row>
    <row r="416" spans="1:3" ht="15.75" customHeight="1" x14ac:dyDescent="0.2">
      <c r="A416" s="6"/>
      <c r="B416" s="6"/>
      <c r="C416" s="6"/>
    </row>
    <row r="417" spans="1:3" ht="15.75" customHeight="1" x14ac:dyDescent="0.2">
      <c r="A417" s="6"/>
      <c r="B417" s="6"/>
      <c r="C417" s="6"/>
    </row>
    <row r="418" spans="1:3" ht="15.75" customHeight="1" x14ac:dyDescent="0.2">
      <c r="A418" s="6"/>
      <c r="B418" s="6"/>
      <c r="C418" s="6"/>
    </row>
    <row r="419" spans="1:3" ht="15.75" customHeight="1" x14ac:dyDescent="0.2">
      <c r="A419" s="6"/>
      <c r="B419" s="6"/>
      <c r="C419" s="6"/>
    </row>
    <row r="420" spans="1:3" ht="15.75" customHeight="1" x14ac:dyDescent="0.2">
      <c r="A420" s="6"/>
      <c r="B420" s="6"/>
      <c r="C420" s="6"/>
    </row>
    <row r="421" spans="1:3" ht="15.75" customHeight="1" x14ac:dyDescent="0.2">
      <c r="A421" s="6"/>
      <c r="B421" s="6"/>
      <c r="C421" s="6"/>
    </row>
    <row r="422" spans="1:3" ht="15.75" customHeight="1" x14ac:dyDescent="0.2">
      <c r="A422" s="6"/>
      <c r="B422" s="6"/>
      <c r="C422" s="6"/>
    </row>
    <row r="423" spans="1:3" ht="15.75" customHeight="1" x14ac:dyDescent="0.2">
      <c r="A423" s="6"/>
      <c r="B423" s="6"/>
      <c r="C423" s="6"/>
    </row>
    <row r="424" spans="1:3" ht="15.75" customHeight="1" x14ac:dyDescent="0.2">
      <c r="A424" s="6"/>
      <c r="B424" s="6"/>
      <c r="C424" s="6"/>
    </row>
    <row r="425" spans="1:3" ht="15.75" customHeight="1" x14ac:dyDescent="0.2">
      <c r="A425" s="6"/>
      <c r="B425" s="6"/>
      <c r="C425" s="6"/>
    </row>
    <row r="426" spans="1:3" ht="15.75" customHeight="1" x14ac:dyDescent="0.2">
      <c r="A426" s="6"/>
      <c r="B426" s="6"/>
      <c r="C426" s="6"/>
    </row>
    <row r="427" spans="1:3" ht="15.75" customHeight="1" x14ac:dyDescent="0.2">
      <c r="A427" s="6"/>
      <c r="B427" s="6"/>
      <c r="C427" s="6"/>
    </row>
    <row r="428" spans="1:3" ht="15.75" customHeight="1" x14ac:dyDescent="0.2">
      <c r="A428" s="6"/>
      <c r="B428" s="6"/>
      <c r="C428" s="6"/>
    </row>
    <row r="429" spans="1:3" ht="15.75" customHeight="1" x14ac:dyDescent="0.2">
      <c r="A429" s="6"/>
      <c r="B429" s="6"/>
      <c r="C429" s="6"/>
    </row>
    <row r="430" spans="1:3" ht="15.75" customHeight="1" x14ac:dyDescent="0.2">
      <c r="A430" s="6"/>
      <c r="B430" s="6"/>
      <c r="C430" s="6"/>
    </row>
    <row r="431" spans="1:3" ht="15.75" customHeight="1" x14ac:dyDescent="0.2">
      <c r="A431" s="6"/>
      <c r="B431" s="6"/>
      <c r="C431" s="6"/>
    </row>
    <row r="432" spans="1:3" ht="15.75" customHeight="1" x14ac:dyDescent="0.2">
      <c r="A432" s="6"/>
      <c r="B432" s="6"/>
      <c r="C432" s="6"/>
    </row>
    <row r="433" spans="1:3" ht="15.75" customHeight="1" x14ac:dyDescent="0.2">
      <c r="A433" s="6"/>
      <c r="B433" s="6"/>
      <c r="C433" s="6"/>
    </row>
    <row r="434" spans="1:3" ht="15.75" customHeight="1" x14ac:dyDescent="0.2">
      <c r="A434" s="6"/>
      <c r="B434" s="6"/>
      <c r="C434" s="6"/>
    </row>
    <row r="435" spans="1:3" ht="15.75" customHeight="1" x14ac:dyDescent="0.2">
      <c r="A435" s="6"/>
      <c r="B435" s="6"/>
      <c r="C435" s="6"/>
    </row>
    <row r="436" spans="1:3" ht="15.75" customHeight="1" x14ac:dyDescent="0.2">
      <c r="A436" s="6"/>
      <c r="B436" s="6"/>
      <c r="C436" s="6"/>
    </row>
    <row r="437" spans="1:3" ht="15.75" customHeight="1" x14ac:dyDescent="0.2">
      <c r="A437" s="6"/>
      <c r="B437" s="6"/>
      <c r="C437" s="6"/>
    </row>
    <row r="438" spans="1:3" ht="15.75" customHeight="1" x14ac:dyDescent="0.2">
      <c r="A438" s="6"/>
      <c r="B438" s="6"/>
      <c r="C438" s="6"/>
    </row>
    <row r="439" spans="1:3" ht="15.75" customHeight="1" x14ac:dyDescent="0.2">
      <c r="A439" s="6"/>
      <c r="B439" s="6"/>
      <c r="C439" s="6"/>
    </row>
    <row r="440" spans="1:3" ht="15.75" customHeight="1" x14ac:dyDescent="0.2">
      <c r="A440" s="6"/>
      <c r="B440" s="6"/>
      <c r="C440" s="6"/>
    </row>
    <row r="441" spans="1:3" ht="15.75" customHeight="1" x14ac:dyDescent="0.2">
      <c r="A441" s="6"/>
      <c r="B441" s="6"/>
      <c r="C441" s="6"/>
    </row>
    <row r="442" spans="1:3" ht="15.75" customHeight="1" x14ac:dyDescent="0.2">
      <c r="A442" s="6"/>
      <c r="B442" s="6"/>
      <c r="C442" s="6"/>
    </row>
    <row r="443" spans="1:3" ht="15.75" customHeight="1" x14ac:dyDescent="0.2">
      <c r="A443" s="6"/>
      <c r="B443" s="6"/>
      <c r="C443" s="6"/>
    </row>
    <row r="444" spans="1:3" ht="15.75" customHeight="1" x14ac:dyDescent="0.2">
      <c r="A444" s="6"/>
      <c r="B444" s="6"/>
      <c r="C444" s="6"/>
    </row>
    <row r="445" spans="1:3" ht="15.75" customHeight="1" x14ac:dyDescent="0.2">
      <c r="A445" s="6"/>
      <c r="B445" s="6"/>
      <c r="C445" s="6"/>
    </row>
    <row r="446" spans="1:3" ht="15.75" customHeight="1" x14ac:dyDescent="0.2">
      <c r="A446" s="6"/>
      <c r="B446" s="6"/>
      <c r="C446" s="6"/>
    </row>
    <row r="447" spans="1:3" ht="15.75" customHeight="1" x14ac:dyDescent="0.2">
      <c r="A447" s="6"/>
      <c r="B447" s="6"/>
      <c r="C447" s="6"/>
    </row>
    <row r="448" spans="1:3" ht="15.75" customHeight="1" x14ac:dyDescent="0.2">
      <c r="A448" s="6"/>
      <c r="B448" s="6"/>
      <c r="C448" s="6"/>
    </row>
    <row r="449" spans="1:3" ht="15.75" customHeight="1" x14ac:dyDescent="0.2">
      <c r="A449" s="6"/>
      <c r="B449" s="6"/>
      <c r="C449" s="6"/>
    </row>
    <row r="450" spans="1:3" ht="15.75" customHeight="1" x14ac:dyDescent="0.2">
      <c r="A450" s="6"/>
      <c r="B450" s="6"/>
      <c r="C450" s="6"/>
    </row>
    <row r="451" spans="1:3" ht="15.75" customHeight="1" x14ac:dyDescent="0.2">
      <c r="A451" s="6"/>
      <c r="B451" s="6"/>
      <c r="C451" s="6"/>
    </row>
    <row r="452" spans="1:3" ht="15.75" customHeight="1" x14ac:dyDescent="0.2">
      <c r="A452" s="6"/>
      <c r="B452" s="6"/>
      <c r="C452" s="6"/>
    </row>
    <row r="453" spans="1:3" ht="15.75" customHeight="1" x14ac:dyDescent="0.2">
      <c r="A453" s="6"/>
      <c r="B453" s="6"/>
      <c r="C453" s="6"/>
    </row>
    <row r="454" spans="1:3" ht="15.75" customHeight="1" x14ac:dyDescent="0.2">
      <c r="A454" s="6"/>
      <c r="B454" s="6"/>
      <c r="C454" s="6"/>
    </row>
    <row r="455" spans="1:3" ht="15.75" customHeight="1" x14ac:dyDescent="0.2">
      <c r="A455" s="6"/>
      <c r="B455" s="6"/>
      <c r="C455" s="6"/>
    </row>
    <row r="456" spans="1:3" ht="15.75" customHeight="1" x14ac:dyDescent="0.2">
      <c r="A456" s="6"/>
      <c r="B456" s="6"/>
      <c r="C456" s="6"/>
    </row>
    <row r="457" spans="1:3" ht="15.75" customHeight="1" x14ac:dyDescent="0.2">
      <c r="A457" s="6"/>
      <c r="B457" s="6"/>
      <c r="C457" s="6"/>
    </row>
    <row r="458" spans="1:3" ht="15.75" customHeight="1" x14ac:dyDescent="0.2">
      <c r="A458" s="6"/>
      <c r="B458" s="6"/>
      <c r="C458" s="6"/>
    </row>
    <row r="459" spans="1:3" ht="15.75" customHeight="1" x14ac:dyDescent="0.2">
      <c r="A459" s="6"/>
      <c r="B459" s="6"/>
      <c r="C459" s="6"/>
    </row>
    <row r="460" spans="1:3" ht="15.75" customHeight="1" x14ac:dyDescent="0.2">
      <c r="A460" s="6"/>
      <c r="B460" s="6"/>
      <c r="C460" s="6"/>
    </row>
    <row r="461" spans="1:3" ht="15.75" customHeight="1" x14ac:dyDescent="0.2">
      <c r="A461" s="6"/>
      <c r="B461" s="6"/>
      <c r="C461" s="6"/>
    </row>
    <row r="462" spans="1:3" ht="15.75" customHeight="1" x14ac:dyDescent="0.2">
      <c r="A462" s="6"/>
      <c r="B462" s="6"/>
      <c r="C462" s="6"/>
    </row>
    <row r="463" spans="1:3" ht="15.75" customHeight="1" x14ac:dyDescent="0.2">
      <c r="A463" s="6"/>
      <c r="B463" s="6"/>
      <c r="C463" s="6"/>
    </row>
    <row r="464" spans="1:3" ht="15.75" customHeight="1" x14ac:dyDescent="0.2">
      <c r="A464" s="6"/>
      <c r="B464" s="6"/>
      <c r="C464" s="6"/>
    </row>
    <row r="465" spans="1:3" ht="15.75" customHeight="1" x14ac:dyDescent="0.2">
      <c r="A465" s="6"/>
      <c r="B465" s="6"/>
      <c r="C465" s="6"/>
    </row>
    <row r="466" spans="1:3" ht="15.75" customHeight="1" x14ac:dyDescent="0.2">
      <c r="A466" s="6"/>
      <c r="B466" s="6"/>
      <c r="C466" s="6"/>
    </row>
    <row r="467" spans="1:3" ht="15.75" customHeight="1" x14ac:dyDescent="0.2">
      <c r="A467" s="6"/>
      <c r="B467" s="6"/>
      <c r="C467" s="6"/>
    </row>
    <row r="468" spans="1:3" ht="15.75" customHeight="1" x14ac:dyDescent="0.2">
      <c r="A468" s="6"/>
      <c r="B468" s="6"/>
      <c r="C468" s="6"/>
    </row>
    <row r="469" spans="1:3" ht="15.75" customHeight="1" x14ac:dyDescent="0.2">
      <c r="A469" s="6"/>
      <c r="B469" s="6"/>
      <c r="C469" s="6"/>
    </row>
    <row r="470" spans="1:3" ht="15.75" customHeight="1" x14ac:dyDescent="0.2">
      <c r="A470" s="6"/>
      <c r="B470" s="6"/>
      <c r="C470" s="6"/>
    </row>
    <row r="471" spans="1:3" ht="15.75" customHeight="1" x14ac:dyDescent="0.2">
      <c r="A471" s="6"/>
      <c r="B471" s="6"/>
      <c r="C471" s="6"/>
    </row>
    <row r="472" spans="1:3" ht="15.75" customHeight="1" x14ac:dyDescent="0.2">
      <c r="A472" s="6"/>
      <c r="B472" s="6"/>
      <c r="C472" s="6"/>
    </row>
    <row r="473" spans="1:3" ht="15.75" customHeight="1" x14ac:dyDescent="0.2">
      <c r="A473" s="6"/>
      <c r="B473" s="6"/>
      <c r="C473" s="6"/>
    </row>
    <row r="474" spans="1:3" ht="15.75" customHeight="1" x14ac:dyDescent="0.2">
      <c r="A474" s="6"/>
      <c r="B474" s="6"/>
      <c r="C474" s="6"/>
    </row>
    <row r="475" spans="1:3" ht="15.75" customHeight="1" x14ac:dyDescent="0.2">
      <c r="A475" s="6"/>
      <c r="B475" s="6"/>
      <c r="C475" s="6"/>
    </row>
    <row r="476" spans="1:3" ht="15.75" customHeight="1" x14ac:dyDescent="0.2">
      <c r="A476" s="6"/>
      <c r="B476" s="6"/>
      <c r="C476" s="6"/>
    </row>
    <row r="477" spans="1:3" ht="15.75" customHeight="1" x14ac:dyDescent="0.2">
      <c r="A477" s="6"/>
      <c r="B477" s="6"/>
      <c r="C477" s="6"/>
    </row>
    <row r="478" spans="1:3" ht="15.75" customHeight="1" x14ac:dyDescent="0.2">
      <c r="A478" s="6"/>
      <c r="B478" s="6"/>
      <c r="C478" s="6"/>
    </row>
    <row r="479" spans="1:3" ht="15.75" customHeight="1" x14ac:dyDescent="0.2">
      <c r="A479" s="6"/>
      <c r="B479" s="6"/>
      <c r="C479" s="6"/>
    </row>
    <row r="480" spans="1:3" ht="15.75" customHeight="1" x14ac:dyDescent="0.2">
      <c r="A480" s="6"/>
      <c r="B480" s="6"/>
      <c r="C480" s="6"/>
    </row>
    <row r="481" spans="1:3" ht="15.75" customHeight="1" x14ac:dyDescent="0.2">
      <c r="A481" s="6"/>
      <c r="B481" s="6"/>
      <c r="C481" s="6"/>
    </row>
    <row r="482" spans="1:3" ht="15.75" customHeight="1" x14ac:dyDescent="0.2">
      <c r="A482" s="6"/>
      <c r="B482" s="6"/>
      <c r="C482" s="6"/>
    </row>
    <row r="483" spans="1:3" ht="15.75" customHeight="1" x14ac:dyDescent="0.2">
      <c r="A483" s="6"/>
      <c r="B483" s="6"/>
      <c r="C483" s="6"/>
    </row>
    <row r="484" spans="1:3" ht="15.75" customHeight="1" x14ac:dyDescent="0.2">
      <c r="A484" s="6"/>
      <c r="B484" s="6"/>
      <c r="C484" s="6"/>
    </row>
    <row r="485" spans="1:3" ht="15.75" customHeight="1" x14ac:dyDescent="0.2">
      <c r="A485" s="6"/>
      <c r="B485" s="6"/>
      <c r="C485" s="6"/>
    </row>
    <row r="486" spans="1:3" ht="15.75" customHeight="1" x14ac:dyDescent="0.2">
      <c r="A486" s="6"/>
      <c r="B486" s="6"/>
      <c r="C486" s="6"/>
    </row>
    <row r="487" spans="1:3" ht="15.75" customHeight="1" x14ac:dyDescent="0.2">
      <c r="A487" s="6"/>
      <c r="B487" s="6"/>
      <c r="C487" s="6"/>
    </row>
    <row r="488" spans="1:3" ht="15.75" customHeight="1" x14ac:dyDescent="0.2">
      <c r="A488" s="6"/>
      <c r="B488" s="6"/>
      <c r="C488" s="6"/>
    </row>
    <row r="489" spans="1:3" ht="15.75" customHeight="1" x14ac:dyDescent="0.2">
      <c r="A489" s="6"/>
      <c r="B489" s="6"/>
      <c r="C489" s="6"/>
    </row>
    <row r="490" spans="1:3" ht="15.75" customHeight="1" x14ac:dyDescent="0.2">
      <c r="A490" s="6"/>
      <c r="B490" s="6"/>
      <c r="C490" s="6"/>
    </row>
    <row r="491" spans="1:3" ht="15.75" customHeight="1" x14ac:dyDescent="0.2">
      <c r="A491" s="6"/>
      <c r="B491" s="6"/>
      <c r="C491" s="6"/>
    </row>
    <row r="492" spans="1:3" ht="15.75" customHeight="1" x14ac:dyDescent="0.2">
      <c r="A492" s="6"/>
      <c r="B492" s="6"/>
      <c r="C492" s="6"/>
    </row>
    <row r="493" spans="1:3" ht="15.75" customHeight="1" x14ac:dyDescent="0.2">
      <c r="A493" s="6"/>
      <c r="B493" s="6"/>
      <c r="C493" s="6"/>
    </row>
    <row r="494" spans="1:3" ht="15.75" customHeight="1" x14ac:dyDescent="0.2">
      <c r="A494" s="6"/>
      <c r="B494" s="6"/>
      <c r="C494" s="6"/>
    </row>
    <row r="495" spans="1:3" ht="15.75" customHeight="1" x14ac:dyDescent="0.2">
      <c r="A495" s="6"/>
      <c r="B495" s="6"/>
      <c r="C495" s="6"/>
    </row>
    <row r="496" spans="1:3" ht="15.75" customHeight="1" x14ac:dyDescent="0.2">
      <c r="A496" s="6"/>
      <c r="B496" s="6"/>
      <c r="C496" s="6"/>
    </row>
    <row r="497" spans="1:3" ht="15.75" customHeight="1" x14ac:dyDescent="0.2">
      <c r="A497" s="6"/>
      <c r="B497" s="6"/>
      <c r="C497" s="6"/>
    </row>
    <row r="498" spans="1:3" ht="15.75" customHeight="1" x14ac:dyDescent="0.2">
      <c r="A498" s="6"/>
      <c r="B498" s="6"/>
      <c r="C498" s="6"/>
    </row>
    <row r="499" spans="1:3" ht="15.75" customHeight="1" x14ac:dyDescent="0.2">
      <c r="A499" s="6"/>
      <c r="B499" s="6"/>
      <c r="C499" s="6"/>
    </row>
    <row r="500" spans="1:3" ht="15.75" customHeight="1" x14ac:dyDescent="0.2">
      <c r="A500" s="6"/>
      <c r="B500" s="6"/>
      <c r="C500" s="6"/>
    </row>
    <row r="501" spans="1:3" ht="15.75" customHeight="1" x14ac:dyDescent="0.2">
      <c r="A501" s="6"/>
      <c r="B501" s="6"/>
      <c r="C501" s="6"/>
    </row>
    <row r="502" spans="1:3" ht="15.75" customHeight="1" x14ac:dyDescent="0.2">
      <c r="A502" s="6"/>
      <c r="B502" s="6"/>
      <c r="C502" s="6"/>
    </row>
    <row r="503" spans="1:3" ht="15.75" customHeight="1" x14ac:dyDescent="0.2">
      <c r="A503" s="6"/>
      <c r="B503" s="6"/>
      <c r="C503" s="6"/>
    </row>
    <row r="504" spans="1:3" ht="15.75" customHeight="1" x14ac:dyDescent="0.2">
      <c r="A504" s="6"/>
      <c r="B504" s="6"/>
      <c r="C504" s="6"/>
    </row>
    <row r="505" spans="1:3" ht="15.75" customHeight="1" x14ac:dyDescent="0.2">
      <c r="A505" s="6"/>
      <c r="B505" s="6"/>
      <c r="C505" s="6"/>
    </row>
    <row r="506" spans="1:3" ht="15.75" customHeight="1" x14ac:dyDescent="0.2">
      <c r="A506" s="6"/>
      <c r="B506" s="6"/>
      <c r="C506" s="6"/>
    </row>
    <row r="507" spans="1:3" ht="15.75" customHeight="1" x14ac:dyDescent="0.2">
      <c r="A507" s="6"/>
      <c r="B507" s="6"/>
      <c r="C507" s="6"/>
    </row>
    <row r="508" spans="1:3" ht="15.75" customHeight="1" x14ac:dyDescent="0.2">
      <c r="A508" s="6"/>
      <c r="B508" s="6"/>
      <c r="C508" s="6"/>
    </row>
    <row r="509" spans="1:3" ht="15.75" customHeight="1" x14ac:dyDescent="0.2">
      <c r="A509" s="6"/>
      <c r="B509" s="6"/>
      <c r="C509" s="6"/>
    </row>
    <row r="510" spans="1:3" ht="15.75" customHeight="1" x14ac:dyDescent="0.2">
      <c r="A510" s="6"/>
      <c r="B510" s="6"/>
      <c r="C510" s="6"/>
    </row>
    <row r="511" spans="1:3" ht="15.75" customHeight="1" x14ac:dyDescent="0.2">
      <c r="A511" s="6"/>
      <c r="B511" s="6"/>
      <c r="C511" s="6"/>
    </row>
    <row r="512" spans="1:3" ht="15.75" customHeight="1" x14ac:dyDescent="0.2">
      <c r="A512" s="6"/>
      <c r="B512" s="6"/>
      <c r="C512" s="6"/>
    </row>
    <row r="513" spans="1:3" ht="15.75" customHeight="1" x14ac:dyDescent="0.2">
      <c r="A513" s="6"/>
      <c r="B513" s="6"/>
      <c r="C513" s="6"/>
    </row>
    <row r="514" spans="1:3" ht="15.75" customHeight="1" x14ac:dyDescent="0.2">
      <c r="A514" s="6"/>
      <c r="B514" s="6"/>
      <c r="C514" s="6"/>
    </row>
    <row r="515" spans="1:3" ht="15.75" customHeight="1" x14ac:dyDescent="0.2">
      <c r="A515" s="6"/>
      <c r="B515" s="6"/>
      <c r="C515" s="6"/>
    </row>
    <row r="516" spans="1:3" ht="15.75" customHeight="1" x14ac:dyDescent="0.2">
      <c r="A516" s="6"/>
      <c r="B516" s="6"/>
      <c r="C516" s="6"/>
    </row>
    <row r="517" spans="1:3" ht="15.75" customHeight="1" x14ac:dyDescent="0.2">
      <c r="A517" s="6"/>
      <c r="B517" s="6"/>
      <c r="C517" s="6"/>
    </row>
    <row r="518" spans="1:3" ht="15.75" customHeight="1" x14ac:dyDescent="0.2">
      <c r="A518" s="6"/>
      <c r="B518" s="6"/>
      <c r="C518" s="6"/>
    </row>
    <row r="519" spans="1:3" ht="15.75" customHeight="1" x14ac:dyDescent="0.2">
      <c r="A519" s="6"/>
      <c r="B519" s="6"/>
      <c r="C519" s="6"/>
    </row>
    <row r="520" spans="1:3" ht="15.75" customHeight="1" x14ac:dyDescent="0.2">
      <c r="A520" s="6"/>
      <c r="B520" s="6"/>
      <c r="C520" s="6"/>
    </row>
    <row r="521" spans="1:3" ht="15.75" customHeight="1" x14ac:dyDescent="0.2">
      <c r="A521" s="6"/>
      <c r="B521" s="6"/>
      <c r="C521" s="6"/>
    </row>
    <row r="522" spans="1:3" ht="15.75" customHeight="1" x14ac:dyDescent="0.2">
      <c r="A522" s="6"/>
      <c r="B522" s="6"/>
      <c r="C522" s="6"/>
    </row>
    <row r="523" spans="1:3" ht="15.75" customHeight="1" x14ac:dyDescent="0.2">
      <c r="A523" s="6"/>
      <c r="B523" s="6"/>
      <c r="C523" s="6"/>
    </row>
    <row r="524" spans="1:3" ht="15.75" customHeight="1" x14ac:dyDescent="0.2">
      <c r="A524" s="6"/>
      <c r="B524" s="6"/>
      <c r="C524" s="6"/>
    </row>
    <row r="525" spans="1:3" ht="15.75" customHeight="1" x14ac:dyDescent="0.2">
      <c r="A525" s="6"/>
      <c r="B525" s="6"/>
      <c r="C525" s="6"/>
    </row>
    <row r="526" spans="1:3" ht="15.75" customHeight="1" x14ac:dyDescent="0.2">
      <c r="A526" s="6"/>
      <c r="B526" s="6"/>
      <c r="C526" s="6"/>
    </row>
    <row r="527" spans="1:3" ht="15.75" customHeight="1" x14ac:dyDescent="0.2">
      <c r="A527" s="6"/>
      <c r="B527" s="6"/>
      <c r="C527" s="6"/>
    </row>
    <row r="528" spans="1:3" ht="15.75" customHeight="1" x14ac:dyDescent="0.2">
      <c r="A528" s="6"/>
      <c r="B528" s="6"/>
      <c r="C528" s="6"/>
    </row>
    <row r="529" spans="1:3" ht="15.75" customHeight="1" x14ac:dyDescent="0.2">
      <c r="A529" s="6"/>
      <c r="B529" s="6"/>
      <c r="C529" s="6"/>
    </row>
    <row r="530" spans="1:3" ht="15.75" customHeight="1" x14ac:dyDescent="0.2">
      <c r="A530" s="6"/>
      <c r="B530" s="6"/>
      <c r="C530" s="6"/>
    </row>
    <row r="531" spans="1:3" ht="15.75" customHeight="1" x14ac:dyDescent="0.2">
      <c r="A531" s="6"/>
      <c r="B531" s="6"/>
      <c r="C531" s="6"/>
    </row>
    <row r="532" spans="1:3" ht="15.75" customHeight="1" x14ac:dyDescent="0.2">
      <c r="A532" s="6"/>
      <c r="B532" s="6"/>
      <c r="C532" s="6"/>
    </row>
  </sheetData>
  <customSheetViews>
    <customSheetView guid="{0E6C7557-2708-411F-A991-79390833FF96}" scale="150" topLeftCell="A118">
      <selection activeCell="N10" sqref="N10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40" showPageBreaks="1" topLeftCell="A7">
      <pane ySplit="7" topLeftCell="A39" activePane="bottomLeft" state="frozen"/>
      <selection pane="bottomLeft" activeCell="A39" sqref="A39:N50"/>
      <pageMargins left="0.74803149606299213" right="0.74803149606299213" top="0.98425196850393704" bottom="0.39370078740157483" header="0.51181102362204722" footer="0.51181102362204722"/>
      <pageSetup paperSize="9" scale="85" orientation="landscape" r:id="rId2"/>
      <headerFooter alignWithMargins="0"/>
    </customSheetView>
    <customSheetView guid="{3A56BBDD-68CD-4AEA-B9E4-12391459D4C4}" scale="150" showPageBreaks="1">
      <selection activeCell="F215" sqref="F215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0E6C7557-2708-411F-A991-79390833FF96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0E6C7557-2708-411F-A991-79390833FF96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2019-01-24T15:14:17Z</cp:lastPrinted>
  <dcterms:created xsi:type="dcterms:W3CDTF">2010-02-05T08:24:46Z</dcterms:created>
  <dcterms:modified xsi:type="dcterms:W3CDTF">2019-01-25T08:46:46Z</dcterms:modified>
</cp:coreProperties>
</file>