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9.2021\"/>
    </mc:Choice>
  </mc:AlternateContent>
  <bookViews>
    <workbookView xWindow="0" yWindow="0" windowWidth="28800" windowHeight="13425"/>
  </bookViews>
  <sheets>
    <sheet name="skolas" sheetId="1" r:id="rId1"/>
    <sheet name="PII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H21" i="1"/>
  <c r="I19" i="1"/>
  <c r="I21" i="1"/>
  <c r="J19" i="1"/>
  <c r="K19" i="1"/>
  <c r="K21" i="1"/>
  <c r="L19" i="1"/>
  <c r="L21" i="1"/>
  <c r="M19" i="1"/>
  <c r="N19" i="1"/>
  <c r="O19" i="1"/>
  <c r="P19" i="1"/>
  <c r="P21" i="1"/>
  <c r="Q19" i="1"/>
  <c r="Q21" i="1"/>
  <c r="Q26" i="1"/>
  <c r="Q27" i="1"/>
  <c r="R19" i="1"/>
  <c r="S19" i="1"/>
  <c r="S21" i="1"/>
  <c r="S26" i="1"/>
  <c r="S27" i="1"/>
  <c r="T19" i="1"/>
  <c r="T21" i="1"/>
  <c r="T26" i="1"/>
  <c r="T27" i="1"/>
  <c r="D19" i="1"/>
  <c r="D21" i="1"/>
  <c r="R21" i="1"/>
  <c r="R26" i="1"/>
  <c r="R27" i="1"/>
  <c r="E21" i="1"/>
  <c r="F21" i="1"/>
  <c r="F26" i="1"/>
  <c r="F27" i="1"/>
  <c r="G21" i="1"/>
  <c r="J21" i="1"/>
  <c r="M21" i="1"/>
  <c r="N21" i="1"/>
  <c r="O21" i="1"/>
  <c r="O26" i="1"/>
  <c r="O27" i="1"/>
  <c r="N19" i="2"/>
  <c r="N20" i="2"/>
  <c r="N23" i="2"/>
  <c r="N24" i="2"/>
  <c r="M19" i="2"/>
  <c r="M20" i="2"/>
  <c r="M23" i="2"/>
  <c r="M24" i="2"/>
  <c r="L19" i="2"/>
  <c r="L20" i="2"/>
  <c r="L23" i="2"/>
  <c r="L24" i="2"/>
  <c r="E19" i="2"/>
  <c r="F19" i="2"/>
  <c r="G19" i="2"/>
  <c r="H19" i="2"/>
  <c r="I19" i="2"/>
  <c r="J19" i="2"/>
  <c r="K19" i="2"/>
  <c r="J20" i="2"/>
  <c r="D19" i="2"/>
  <c r="M23" i="1"/>
  <c r="M22" i="1"/>
  <c r="D20" i="2"/>
  <c r="D23" i="2"/>
  <c r="D24" i="2"/>
  <c r="K20" i="2"/>
  <c r="K23" i="2"/>
  <c r="K24" i="2"/>
  <c r="J23" i="2"/>
  <c r="J24" i="2"/>
  <c r="I20" i="2"/>
  <c r="I23" i="2"/>
  <c r="I24" i="2"/>
  <c r="H20" i="2"/>
  <c r="H23" i="2"/>
  <c r="H24" i="2"/>
  <c r="G20" i="2"/>
  <c r="G23" i="2"/>
  <c r="G24" i="2"/>
  <c r="F20" i="2"/>
  <c r="F23" i="2"/>
  <c r="F24" i="2"/>
  <c r="E20" i="2"/>
  <c r="E23" i="2"/>
  <c r="E24" i="2"/>
  <c r="I26" i="1"/>
  <c r="I27" i="1"/>
  <c r="N26" i="1"/>
  <c r="N27" i="1"/>
  <c r="P26" i="1"/>
  <c r="P27" i="1"/>
  <c r="L26" i="1"/>
  <c r="L27" i="1"/>
  <c r="J26" i="1"/>
  <c r="J27" i="1"/>
  <c r="E26" i="1"/>
  <c r="E27" i="1"/>
  <c r="D26" i="1"/>
  <c r="D27" i="1"/>
  <c r="G26" i="1"/>
  <c r="G27" i="1"/>
  <c r="K26" i="1"/>
  <c r="K27" i="1"/>
  <c r="H26" i="1"/>
  <c r="H27" i="1"/>
</calcChain>
</file>

<file path=xl/sharedStrings.xml><?xml version="1.0" encoding="utf-8"?>
<sst xmlns="http://schemas.openxmlformats.org/spreadsheetml/2006/main" count="104" uniqueCount="67">
  <si>
    <t>pielikums</t>
  </si>
  <si>
    <t>Apstiprinu:______________________________</t>
  </si>
  <si>
    <t>Kods</t>
  </si>
  <si>
    <t>Koda nosaukums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</si>
  <si>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</si>
  <si>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</si>
  <si>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</si>
  <si>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</si>
  <si>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</si>
  <si>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</si>
  <si>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</si>
  <si>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Dobeles Mūzikas skola</t>
  </si>
  <si>
    <t>Dobeles Mākslas skola</t>
  </si>
  <si>
    <t>Dobeles Sporta skola</t>
  </si>
  <si>
    <t>Izdevumi kopā</t>
  </si>
  <si>
    <t>Izdevumi savstarpējo norēķinu aprēķiniem</t>
  </si>
  <si>
    <t>t.sk. Skolēni</t>
  </si>
  <si>
    <t>PII audzēkņi</t>
  </si>
  <si>
    <t>Gada izmaksas uz 1 audzēkni</t>
  </si>
  <si>
    <t>Mēneša izmaksas uz 1 audzēkni (t.sk. 5.-6.gad.,PII)</t>
  </si>
  <si>
    <t>Finanšu un grāmatvedības nodaļas vadītāja</t>
  </si>
  <si>
    <t>Dobeles amatniecības un vispārizgl.vsk.</t>
  </si>
  <si>
    <t>1.pielikums</t>
  </si>
  <si>
    <t xml:space="preserve">Dobeles novada pašvaldības pirmsskolas izglītības iestāžu izdevumi </t>
  </si>
  <si>
    <t>PII Zvaniņš</t>
  </si>
  <si>
    <t>PII Jāntārpiņš</t>
  </si>
  <si>
    <t>PII Minkuparks</t>
  </si>
  <si>
    <t>PII Riekstiņš</t>
  </si>
  <si>
    <t>PII Auriņš</t>
  </si>
  <si>
    <t>Mēneša izmaksas uz 1 audzēkni (t.sk. 5.-6.gad.)</t>
  </si>
  <si>
    <t>PII Spodrītis</t>
  </si>
  <si>
    <t>Naudas vienība</t>
  </si>
  <si>
    <t>EUR</t>
  </si>
  <si>
    <t>Komandējumi un dienesta braucieni(iekšzemes)</t>
  </si>
  <si>
    <t>Maksas pakalpojumi ( 21.300)</t>
  </si>
  <si>
    <t>Izdevumi EUR</t>
  </si>
  <si>
    <t>Lejasstrazdu sākumskola</t>
  </si>
  <si>
    <t>J.Kalniņa</t>
  </si>
  <si>
    <t>PII Ābolītis</t>
  </si>
  <si>
    <t xml:space="preserve">Dobeles novada pašvaldības pamata, vispārējās vidējās un interešu  izglītības iestāžu izdevumi </t>
  </si>
  <si>
    <t>Audzēkņu skaits uz 01.01.2021.</t>
  </si>
  <si>
    <t>PII Valodiņa</t>
  </si>
  <si>
    <r>
      <t>Darba devējaVSAOI</t>
    </r>
    <r>
      <rPr>
        <i/>
        <sz val="8"/>
        <rFont val="Times New Roman"/>
        <family val="1"/>
        <charset val="186"/>
      </rPr>
      <t xml:space="preserve"> (izņemot valsts mērķdotāciju, EKK 1148, KKK 1170)</t>
    </r>
  </si>
  <si>
    <r>
      <t xml:space="preserve">Atalgojums </t>
    </r>
    <r>
      <rPr>
        <i/>
        <sz val="8"/>
        <rFont val="Times New Roman"/>
        <family val="1"/>
        <charset val="186"/>
      </rPr>
      <t>(izņemots valsts mērķdotāciju, EKK 1148, EKK1170)</t>
    </r>
  </si>
  <si>
    <r>
      <t xml:space="preserve">Bibliotēkas krājumi </t>
    </r>
    <r>
      <rPr>
        <i/>
        <sz val="8"/>
        <rFont val="Times New Roman"/>
        <family val="1"/>
        <charset val="186"/>
      </rPr>
      <t>(izņemot IZM dotāciju)</t>
    </r>
  </si>
  <si>
    <r>
      <t>Krājumi, materiāli, energoresursi, prece, biroja preces un inventārs, kurus neuzskaita kodā 5000</t>
    </r>
    <r>
      <rPr>
        <i/>
        <sz val="8"/>
        <rFont val="Times New Roman"/>
        <family val="1"/>
        <charset val="186"/>
      </rPr>
      <t xml:space="preserve"> (izņemot EKK 2322, EKK 2363, EKK 2370 IZM dotāciju)</t>
    </r>
  </si>
  <si>
    <t>Izdevumi periodikas iegāde</t>
  </si>
  <si>
    <t>PII Pīlādzītis</t>
  </si>
  <si>
    <t>PII Vecauce</t>
  </si>
  <si>
    <t>PII Rūķīši</t>
  </si>
  <si>
    <r>
      <t xml:space="preserve">Atalgojums </t>
    </r>
    <r>
      <rPr>
        <i/>
        <sz val="8"/>
        <rFont val="Times New Roman"/>
        <family val="1"/>
        <charset val="186"/>
      </rPr>
      <t>(izņemot valsts mērķdotāciju, EKK 1148, EKK 1170)</t>
    </r>
  </si>
  <si>
    <r>
      <t xml:space="preserve">Darba devēja VSAOI </t>
    </r>
    <r>
      <rPr>
        <i/>
        <sz val="8"/>
        <rFont val="Times New Roman"/>
        <family val="1"/>
        <charset val="186"/>
      </rPr>
      <t>(izņemot valsts mērķdotāciju, EKK 1148, EKK 1170)</t>
    </r>
  </si>
  <si>
    <r>
      <t xml:space="preserve">Pakalpojumi </t>
    </r>
    <r>
      <rPr>
        <i/>
        <sz val="8"/>
        <rFont val="Times New Roman"/>
        <family val="1"/>
        <charset val="186"/>
      </rPr>
      <t>(izņemot EKK 2233, EKK5250, EKK 2262)</t>
    </r>
  </si>
  <si>
    <r>
      <t xml:space="preserve">Krājumi, materiāli, energoresursi, prece, biroja preces un inventārs, kurus neuzskaita kodā 5000 </t>
    </r>
    <r>
      <rPr>
        <i/>
        <sz val="8"/>
        <rFont val="Times New Roman"/>
        <family val="1"/>
        <charset val="186"/>
      </rPr>
      <t>(izņemot EKK 2322, EKK 2363 no 5.klases, EKK 2370 IZM dotāciju)</t>
    </r>
  </si>
  <si>
    <t>savstarpējiem norēķiniem  no  01.09.2021.</t>
  </si>
  <si>
    <r>
      <t xml:space="preserve">Pakalpojumi </t>
    </r>
    <r>
      <rPr>
        <i/>
        <sz val="8"/>
        <rFont val="Times New Roman"/>
        <family val="1"/>
        <charset val="186"/>
      </rPr>
      <t>(izņemot EKK 2233, EKK 5250, EKK 2262)</t>
    </r>
  </si>
  <si>
    <r>
      <t>Bibliotēku krājumi</t>
    </r>
    <r>
      <rPr>
        <i/>
        <sz val="10"/>
        <rFont val="Times New Roman"/>
        <family val="1"/>
        <charset val="186"/>
      </rPr>
      <t xml:space="preserve"> (izņemot IZM dotāciju)</t>
    </r>
  </si>
  <si>
    <r>
      <t>Budžeta iestāžu nodokļa makšajumi</t>
    </r>
    <r>
      <rPr>
        <i/>
        <sz val="10"/>
        <rFont val="Times New Roman"/>
        <family val="1"/>
        <charset val="186"/>
      </rPr>
      <t xml:space="preserve"> (DRN)</t>
    </r>
  </si>
  <si>
    <t>Auces vidusskola</t>
  </si>
  <si>
    <t>Bēnes vidusskola</t>
  </si>
  <si>
    <t xml:space="preserve">A.Brigaderes pamatskola </t>
  </si>
  <si>
    <t xml:space="preserve">Augstkalnes pamatskola </t>
  </si>
  <si>
    <t>Audzēkņu skaits uz 01.09.2021.</t>
  </si>
  <si>
    <t>2021. gada  30. septembrī</t>
  </si>
  <si>
    <t>2021. gada 30. septembrī</t>
  </si>
  <si>
    <t>savstarpējiem norēķiniem no  01.09.2021.</t>
  </si>
  <si>
    <t>Dobeles novada domes priekšsēdētājs E.Gaigalis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</si>
</sst>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charset val="186"/>
    </font>
    <font>
      <sz val="10"/>
      <color indexed="10"/>
      <name val="Arial"/>
      <charset val="186"/>
    </font>
    <font>
      <sz val="10"/>
      <color indexed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i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2" fontId="1" fillId="0" borderId="1" xfId="0" applyNumberFormat="1" applyFont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/>
    <xf numFmtId="0" fontId="3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0" fillId="0" borderId="0" xfId="0" applyBorder="1"/>
    <xf numFmtId="2" fontId="8" fillId="0" borderId="1" xfId="0" applyNumberFormat="1" applyFont="1" applyBorder="1"/>
    <xf numFmtId="0" fontId="9" fillId="0" borderId="1" xfId="0" applyFont="1" applyFill="1" applyBorder="1" applyAlignment="1">
      <alignment horizontal="left" wrapText="1"/>
    </xf>
    <xf numFmtId="1" fontId="4" fillId="0" borderId="2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0" fontId="11" fillId="0" borderId="0" xfId="0" applyFont="1"/>
    <xf numFmtId="0" fontId="4" fillId="2" borderId="1" xfId="0" applyFont="1" applyFill="1" applyBorder="1"/>
    <xf numFmtId="0" fontId="11" fillId="0" borderId="1" xfId="0" applyFont="1" applyBorder="1"/>
    <xf numFmtId="2" fontId="11" fillId="0" borderId="1" xfId="0" applyNumberFormat="1" applyFont="1" applyBorder="1"/>
    <xf numFmtId="0" fontId="14" fillId="2" borderId="1" xfId="0" applyFont="1" applyFill="1" applyBorder="1"/>
    <xf numFmtId="0" fontId="15" fillId="0" borderId="1" xfId="0" applyFont="1" applyBorder="1"/>
    <xf numFmtId="2" fontId="16" fillId="0" borderId="1" xfId="0" applyNumberFormat="1" applyFont="1" applyBorder="1"/>
    <xf numFmtId="0" fontId="14" fillId="3" borderId="1" xfId="0" applyFont="1" applyFill="1" applyBorder="1"/>
    <xf numFmtId="0" fontId="16" fillId="3" borderId="1" xfId="0" applyFont="1" applyFill="1" applyBorder="1"/>
    <xf numFmtId="0" fontId="11" fillId="2" borderId="1" xfId="0" applyFont="1" applyFill="1" applyBorder="1"/>
    <xf numFmtId="2" fontId="4" fillId="0" borderId="1" xfId="0" applyNumberFormat="1" applyFont="1" applyBorder="1"/>
    <xf numFmtId="0" fontId="1" fillId="4" borderId="1" xfId="0" applyFont="1" applyFill="1" applyBorder="1"/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1" fontId="4" fillId="4" borderId="1" xfId="0" applyNumberFormat="1" applyFont="1" applyFill="1" applyBorder="1"/>
    <xf numFmtId="0" fontId="1" fillId="4" borderId="1" xfId="0" applyFont="1" applyFill="1" applyBorder="1" applyAlignment="1">
      <alignment horizontal="left" wrapText="1"/>
    </xf>
    <xf numFmtId="2" fontId="4" fillId="4" borderId="1" xfId="0" applyNumberFormat="1" applyFont="1" applyFill="1" applyBorder="1"/>
    <xf numFmtId="2" fontId="0" fillId="0" borderId="0" xfId="0" applyNumberFormat="1"/>
    <xf numFmtId="2" fontId="15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1" fillId="0" borderId="0" xfId="0" applyFont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11" fillId="0" borderId="4" xfId="0" applyFont="1" applyBorder="1" applyAlignment="1">
      <alignment horizontal="center" textRotation="90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wrapText="1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tabSelected="1" zoomScale="110" zoomScaleNormal="110" workbookViewId="0">
      <selection activeCell="A3" sqref="A3:G3"/>
    </sheetView>
  </sheetViews>
  <sheetFormatPr defaultRowHeight="12.75" x14ac:dyDescent="0.2"/>
  <cols>
    <col min="1" max="1" width="6.85546875" customWidth="1"/>
    <col min="2" max="2" width="41.7109375" customWidth="1"/>
    <col min="3" max="3" width="7" customWidth="1"/>
    <col min="4" max="4" width="11.28515625" customWidth="1"/>
    <col min="5" max="5" width="10.42578125" customWidth="1"/>
    <col min="6" max="6" width="11.28515625" customWidth="1"/>
    <col min="7" max="7" width="10.42578125" customWidth="1"/>
    <col min="8" max="8" width="10" customWidth="1"/>
    <col min="10" max="10" width="10.5703125" customWidth="1"/>
    <col min="11" max="11" width="10.28515625" customWidth="1"/>
    <col min="12" max="12" width="9.5703125" customWidth="1"/>
    <col min="13" max="13" width="10.5703125" hidden="1" customWidth="1"/>
    <col min="14" max="14" width="9" customWidth="1"/>
  </cols>
  <sheetData>
    <row r="1" spans="1:20" x14ac:dyDescent="0.2">
      <c r="A1" s="25"/>
      <c r="B1" s="25"/>
      <c r="C1" s="25"/>
      <c r="D1" s="25"/>
      <c r="E1" s="25"/>
      <c r="F1" s="25"/>
      <c r="G1" s="25"/>
      <c r="H1" s="25">
        <v>2</v>
      </c>
      <c r="I1" s="25" t="s">
        <v>0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x14ac:dyDescent="0.2">
      <c r="A2" s="47" t="s">
        <v>1</v>
      </c>
      <c r="B2" s="47"/>
      <c r="C2" s="47"/>
      <c r="D2" s="47"/>
      <c r="E2" s="47"/>
      <c r="F2" s="47"/>
      <c r="G2" s="47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A3" s="47" t="s">
        <v>66</v>
      </c>
      <c r="B3" s="47"/>
      <c r="C3" s="47"/>
      <c r="D3" s="47"/>
      <c r="E3" s="47"/>
      <c r="F3" s="47"/>
      <c r="G3" s="4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x14ac:dyDescent="0.2">
      <c r="A4" s="47" t="s">
        <v>64</v>
      </c>
      <c r="B4" s="47"/>
      <c r="C4" s="47"/>
      <c r="D4" s="47"/>
      <c r="E4" s="47"/>
      <c r="F4" s="47"/>
      <c r="G4" s="4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x14ac:dyDescent="0.2">
      <c r="A5" s="48"/>
      <c r="B5" s="48"/>
      <c r="C5" s="48"/>
      <c r="D5" s="48"/>
      <c r="E5" s="48"/>
      <c r="F5" s="48"/>
      <c r="G5" s="48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4.25" x14ac:dyDescent="0.2">
      <c r="A6" s="49" t="s">
        <v>39</v>
      </c>
      <c r="B6" s="49"/>
      <c r="C6" s="49"/>
      <c r="D6" s="49"/>
      <c r="E6" s="49"/>
      <c r="F6" s="49"/>
      <c r="G6" s="49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14.25" x14ac:dyDescent="0.2">
      <c r="A7" s="49" t="s">
        <v>65</v>
      </c>
      <c r="B7" s="49"/>
      <c r="C7" s="49"/>
      <c r="D7" s="49"/>
      <c r="E7" s="49"/>
      <c r="F7" s="49"/>
      <c r="G7" s="49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x14ac:dyDescent="0.2">
      <c r="A9" s="50" t="s">
        <v>2</v>
      </c>
      <c r="B9" s="50" t="s">
        <v>3</v>
      </c>
      <c r="C9" s="51" t="s">
        <v>31</v>
      </c>
      <c r="D9" s="44" t="s">
        <v>35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</row>
    <row r="10" spans="1:20" ht="45" x14ac:dyDescent="0.2">
      <c r="A10" s="50"/>
      <c r="B10" s="50"/>
      <c r="C10" s="52"/>
      <c r="D10" s="23" t="s">
        <v>4</v>
      </c>
      <c r="E10" s="23" t="s">
        <v>5</v>
      </c>
      <c r="F10" s="23" t="s">
        <v>21</v>
      </c>
      <c r="G10" s="23" t="s">
        <v>6</v>
      </c>
      <c r="H10" s="23" t="s">
        <v>36</v>
      </c>
      <c r="I10" s="23" t="s">
        <v>7</v>
      </c>
      <c r="J10" s="23" t="s">
        <v>8</v>
      </c>
      <c r="K10" s="23" t="s">
        <v>9</v>
      </c>
      <c r="L10" s="23" t="s">
        <v>10</v>
      </c>
      <c r="M10" s="23"/>
      <c r="N10" s="23" t="s">
        <v>11</v>
      </c>
      <c r="O10" s="23" t="s">
        <v>12</v>
      </c>
      <c r="P10" s="23" t="s">
        <v>13</v>
      </c>
      <c r="Q10" s="23" t="s">
        <v>58</v>
      </c>
      <c r="R10" s="23" t="s">
        <v>59</v>
      </c>
      <c r="S10" s="23" t="s">
        <v>60</v>
      </c>
      <c r="T10" s="23" t="s">
        <v>61</v>
      </c>
    </row>
    <row r="11" spans="1:20" ht="24" x14ac:dyDescent="0.2">
      <c r="A11" s="3">
        <v>1100</v>
      </c>
      <c r="B11" s="4" t="s">
        <v>50</v>
      </c>
      <c r="C11" s="1" t="s">
        <v>32</v>
      </c>
      <c r="D11" s="3">
        <v>144602.46</v>
      </c>
      <c r="E11" s="3">
        <v>237612.17</v>
      </c>
      <c r="F11" s="3">
        <v>245142.28</v>
      </c>
      <c r="G11" s="3">
        <v>124766.08</v>
      </c>
      <c r="H11" s="27">
        <v>70182.02</v>
      </c>
      <c r="I11" s="27">
        <v>47789.96</v>
      </c>
      <c r="J11" s="28">
        <v>197364.45</v>
      </c>
      <c r="K11" s="27">
        <v>78594.740000000005</v>
      </c>
      <c r="L11" s="27">
        <v>54422.59</v>
      </c>
      <c r="M11" s="27"/>
      <c r="N11" s="27">
        <v>99396.7</v>
      </c>
      <c r="O11" s="27">
        <v>78587.31</v>
      </c>
      <c r="P11" s="27">
        <v>109354.4</v>
      </c>
      <c r="Q11" s="27">
        <v>287302</v>
      </c>
      <c r="R11" s="27">
        <v>83175</v>
      </c>
      <c r="S11" s="27">
        <v>139911.60999999999</v>
      </c>
      <c r="T11" s="27">
        <v>124809.28</v>
      </c>
    </row>
    <row r="12" spans="1:20" ht="24" x14ac:dyDescent="0.2">
      <c r="A12" s="3">
        <v>1200</v>
      </c>
      <c r="B12" s="4" t="s">
        <v>51</v>
      </c>
      <c r="C12" s="1" t="s">
        <v>32</v>
      </c>
      <c r="D12" s="3">
        <v>38596.06</v>
      </c>
      <c r="E12" s="3">
        <v>61935.69</v>
      </c>
      <c r="F12" s="3">
        <v>61838.25</v>
      </c>
      <c r="G12" s="3">
        <v>37190.22</v>
      </c>
      <c r="H12" s="27">
        <v>17281.38</v>
      </c>
      <c r="I12" s="27">
        <v>13497.19</v>
      </c>
      <c r="J12" s="27">
        <v>49396.77</v>
      </c>
      <c r="K12" s="27">
        <v>20494.89</v>
      </c>
      <c r="L12" s="27">
        <v>14239.81</v>
      </c>
      <c r="M12" s="27"/>
      <c r="N12" s="27">
        <v>25283.1</v>
      </c>
      <c r="O12" s="27">
        <v>19935.02</v>
      </c>
      <c r="P12" s="27">
        <v>27185.69</v>
      </c>
      <c r="Q12" s="27">
        <v>71835</v>
      </c>
      <c r="R12" s="27">
        <v>25377</v>
      </c>
      <c r="S12" s="27">
        <v>33005.15</v>
      </c>
      <c r="T12" s="27">
        <v>29442.44</v>
      </c>
    </row>
    <row r="13" spans="1:20" ht="18" customHeight="1" x14ac:dyDescent="0.2">
      <c r="A13" s="3">
        <v>2110</v>
      </c>
      <c r="B13" s="4" t="s">
        <v>33</v>
      </c>
      <c r="C13" s="1" t="s">
        <v>32</v>
      </c>
      <c r="D13" s="3">
        <v>114.09</v>
      </c>
      <c r="E13" s="3">
        <v>177.82</v>
      </c>
      <c r="F13" s="3">
        <v>71.41</v>
      </c>
      <c r="G13" s="3">
        <v>16</v>
      </c>
      <c r="H13" s="27">
        <v>0</v>
      </c>
      <c r="I13" s="27">
        <v>0</v>
      </c>
      <c r="J13" s="27">
        <v>13.45</v>
      </c>
      <c r="K13" s="27">
        <v>0</v>
      </c>
      <c r="L13" s="27">
        <v>159</v>
      </c>
      <c r="M13" s="27"/>
      <c r="N13" s="27">
        <v>88</v>
      </c>
      <c r="O13" s="27">
        <v>0</v>
      </c>
      <c r="P13" s="27">
        <v>1107.1300000000001</v>
      </c>
      <c r="Q13" s="27">
        <v>207</v>
      </c>
      <c r="R13" s="27">
        <v>0</v>
      </c>
      <c r="S13" s="27">
        <v>104.23</v>
      </c>
      <c r="T13" s="27">
        <v>29.7</v>
      </c>
    </row>
    <row r="14" spans="1:20" ht="18.75" customHeight="1" x14ac:dyDescent="0.2">
      <c r="A14" s="3">
        <v>2200</v>
      </c>
      <c r="B14" s="4" t="s">
        <v>52</v>
      </c>
      <c r="C14" s="1" t="s">
        <v>32</v>
      </c>
      <c r="D14" s="3">
        <v>64805.48</v>
      </c>
      <c r="E14" s="3">
        <v>179630.37</v>
      </c>
      <c r="F14" s="3">
        <v>81445.39</v>
      </c>
      <c r="G14" s="3">
        <v>53484.09</v>
      </c>
      <c r="H14" s="27">
        <v>22034.15</v>
      </c>
      <c r="I14" s="27">
        <v>28459.88</v>
      </c>
      <c r="J14" s="27">
        <v>39300.639999999999</v>
      </c>
      <c r="K14" s="27">
        <v>17273.48</v>
      </c>
      <c r="L14" s="27">
        <v>23417.35</v>
      </c>
      <c r="M14" s="27"/>
      <c r="N14" s="27">
        <v>41751.769999999997</v>
      </c>
      <c r="O14" s="27">
        <v>14076.54</v>
      </c>
      <c r="P14" s="27">
        <v>79459.16</v>
      </c>
      <c r="Q14" s="27">
        <v>128853</v>
      </c>
      <c r="R14" s="27">
        <v>145795</v>
      </c>
      <c r="S14" s="27">
        <v>52581.49</v>
      </c>
      <c r="T14" s="27">
        <v>51104.28</v>
      </c>
    </row>
    <row r="15" spans="1:20" ht="36.75" x14ac:dyDescent="0.2">
      <c r="A15" s="3">
        <v>2300</v>
      </c>
      <c r="B15" s="4" t="s">
        <v>53</v>
      </c>
      <c r="C15" s="1" t="s">
        <v>32</v>
      </c>
      <c r="D15" s="3">
        <v>40735.46</v>
      </c>
      <c r="E15" s="3">
        <v>87042.66</v>
      </c>
      <c r="F15" s="3">
        <v>58335.21</v>
      </c>
      <c r="G15" s="3">
        <v>55308.27</v>
      </c>
      <c r="H15" s="27">
        <v>22775.32</v>
      </c>
      <c r="I15" s="27">
        <v>21150.83</v>
      </c>
      <c r="J15" s="27">
        <v>49827.23</v>
      </c>
      <c r="K15" s="27">
        <v>41953.760000000002</v>
      </c>
      <c r="L15" s="27">
        <v>26328.26</v>
      </c>
      <c r="M15" s="27"/>
      <c r="N15" s="27">
        <v>21916.55</v>
      </c>
      <c r="O15" s="27">
        <v>12532.36</v>
      </c>
      <c r="P15" s="27">
        <v>42225.22</v>
      </c>
      <c r="Q15" s="27">
        <v>61083</v>
      </c>
      <c r="R15" s="27">
        <v>20770</v>
      </c>
      <c r="S15" s="27">
        <v>40888.74</v>
      </c>
      <c r="T15" s="27">
        <v>50077.45</v>
      </c>
    </row>
    <row r="16" spans="1:20" ht="15.75" customHeight="1" x14ac:dyDescent="0.2">
      <c r="A16" s="3">
        <v>2400</v>
      </c>
      <c r="B16" s="4" t="s">
        <v>46</v>
      </c>
      <c r="C16" s="1" t="s">
        <v>32</v>
      </c>
      <c r="D16" s="3">
        <v>0</v>
      </c>
      <c r="E16" s="3">
        <v>0</v>
      </c>
      <c r="F16" s="3">
        <v>0</v>
      </c>
      <c r="G16" s="3"/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/>
      <c r="N16" s="27">
        <v>0</v>
      </c>
      <c r="O16" s="27">
        <v>0</v>
      </c>
      <c r="P16" s="27">
        <v>0</v>
      </c>
      <c r="Q16" s="27">
        <v>216</v>
      </c>
      <c r="R16" s="27">
        <v>0</v>
      </c>
      <c r="S16" s="27">
        <v>0</v>
      </c>
      <c r="T16" s="27">
        <v>0</v>
      </c>
    </row>
    <row r="17" spans="1:22" ht="17.25" customHeight="1" x14ac:dyDescent="0.2">
      <c r="A17" s="3">
        <v>2500</v>
      </c>
      <c r="B17" s="4" t="s">
        <v>57</v>
      </c>
      <c r="C17" s="1" t="s">
        <v>32</v>
      </c>
      <c r="D17" s="3">
        <v>0</v>
      </c>
      <c r="E17" s="3">
        <v>0</v>
      </c>
      <c r="F17" s="3">
        <v>0</v>
      </c>
      <c r="G17" s="3"/>
      <c r="H17" s="27">
        <v>0</v>
      </c>
      <c r="I17" s="27">
        <v>0</v>
      </c>
      <c r="J17" s="27">
        <v>43.59</v>
      </c>
      <c r="K17" s="27">
        <v>29.82</v>
      </c>
      <c r="L17" s="27">
        <v>0</v>
      </c>
      <c r="M17" s="27"/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</row>
    <row r="18" spans="1:22" ht="18" customHeight="1" x14ac:dyDescent="0.2">
      <c r="A18" s="3">
        <v>5000</v>
      </c>
      <c r="B18" s="4" t="s">
        <v>56</v>
      </c>
      <c r="C18" s="1" t="s">
        <v>32</v>
      </c>
      <c r="D18" s="3">
        <v>7772.91</v>
      </c>
      <c r="E18" s="3">
        <v>2100.7199999999998</v>
      </c>
      <c r="F18" s="3">
        <v>849.67</v>
      </c>
      <c r="G18" s="3">
        <v>4964.3500000000004</v>
      </c>
      <c r="H18" s="27">
        <v>1946.43</v>
      </c>
      <c r="I18" s="27">
        <v>821.7</v>
      </c>
      <c r="J18" s="27">
        <v>695.76</v>
      </c>
      <c r="K18" s="27">
        <v>414.08</v>
      </c>
      <c r="L18" s="27">
        <v>1157.3599999999999</v>
      </c>
      <c r="M18" s="27"/>
      <c r="N18" s="27">
        <v>0</v>
      </c>
      <c r="O18" s="27">
        <v>0</v>
      </c>
      <c r="P18" s="27">
        <v>0</v>
      </c>
      <c r="Q18" s="27">
        <v>3091</v>
      </c>
      <c r="R18" s="27">
        <v>207</v>
      </c>
      <c r="S18" s="27">
        <v>1433.4</v>
      </c>
      <c r="T18" s="27">
        <v>400</v>
      </c>
    </row>
    <row r="19" spans="1:22" ht="14.25" customHeight="1" x14ac:dyDescent="0.2">
      <c r="A19" s="3"/>
      <c r="B19" s="6" t="s">
        <v>14</v>
      </c>
      <c r="C19" s="1" t="s">
        <v>32</v>
      </c>
      <c r="D19" s="7">
        <f t="shared" ref="D19:T19" si="0">SUM(D11:D18)</f>
        <v>296626.45999999996</v>
      </c>
      <c r="E19" s="7">
        <f t="shared" si="0"/>
        <v>568499.42999999993</v>
      </c>
      <c r="F19" s="7">
        <f t="shared" si="0"/>
        <v>447682.21</v>
      </c>
      <c r="G19" s="7">
        <f t="shared" si="0"/>
        <v>275729.00999999995</v>
      </c>
      <c r="H19" s="7">
        <f t="shared" si="0"/>
        <v>134219.30000000002</v>
      </c>
      <c r="I19" s="7">
        <f t="shared" si="0"/>
        <v>111719.56</v>
      </c>
      <c r="J19" s="7">
        <f t="shared" si="0"/>
        <v>336641.89</v>
      </c>
      <c r="K19" s="7">
        <f t="shared" si="0"/>
        <v>158760.76999999999</v>
      </c>
      <c r="L19" s="7">
        <f t="shared" si="0"/>
        <v>119724.37</v>
      </c>
      <c r="M19" s="7">
        <f t="shared" si="0"/>
        <v>0</v>
      </c>
      <c r="N19" s="7">
        <f t="shared" si="0"/>
        <v>188436.11999999997</v>
      </c>
      <c r="O19" s="7">
        <f t="shared" si="0"/>
        <v>125131.23</v>
      </c>
      <c r="P19" s="7">
        <f t="shared" si="0"/>
        <v>259331.6</v>
      </c>
      <c r="Q19" s="7">
        <f t="shared" si="0"/>
        <v>552587</v>
      </c>
      <c r="R19" s="7">
        <f t="shared" si="0"/>
        <v>275324</v>
      </c>
      <c r="S19" s="7">
        <f t="shared" si="0"/>
        <v>267924.62</v>
      </c>
      <c r="T19" s="7">
        <f t="shared" si="0"/>
        <v>255863.15000000002</v>
      </c>
    </row>
    <row r="20" spans="1:22" ht="17.25" customHeight="1" x14ac:dyDescent="0.2">
      <c r="A20" s="3"/>
      <c r="B20" s="17" t="s">
        <v>34</v>
      </c>
      <c r="C20" s="1" t="s">
        <v>32</v>
      </c>
      <c r="D20" s="3">
        <v>-442</v>
      </c>
      <c r="E20" s="3">
        <v>-9674.1</v>
      </c>
      <c r="F20" s="3">
        <v>-11783.01</v>
      </c>
      <c r="G20" s="3">
        <v>-454.23</v>
      </c>
      <c r="H20" s="3">
        <v>-1808.29</v>
      </c>
      <c r="I20" s="3">
        <v>-2374.2399999999998</v>
      </c>
      <c r="J20" s="3">
        <v>-11133.3</v>
      </c>
      <c r="K20" s="3">
        <v>-7000.37</v>
      </c>
      <c r="L20" s="3">
        <v>-2920.09</v>
      </c>
      <c r="M20" s="3"/>
      <c r="N20" s="3">
        <v>-13323.85</v>
      </c>
      <c r="O20" s="3">
        <v>-7314.13</v>
      </c>
      <c r="P20" s="3">
        <v>-5745.32</v>
      </c>
      <c r="Q20" s="3">
        <v>0</v>
      </c>
      <c r="R20" s="3">
        <v>0</v>
      </c>
      <c r="S20" s="3">
        <v>0</v>
      </c>
      <c r="T20" s="3">
        <v>0</v>
      </c>
    </row>
    <row r="21" spans="1:22" ht="18" customHeight="1" x14ac:dyDescent="0.2">
      <c r="A21" s="36"/>
      <c r="B21" s="37" t="s">
        <v>15</v>
      </c>
      <c r="C21" s="37"/>
      <c r="D21" s="39">
        <f>D19+D20</f>
        <v>296184.45999999996</v>
      </c>
      <c r="E21" s="39">
        <f t="shared" ref="E21:T21" si="1">E19+E20</f>
        <v>558825.32999999996</v>
      </c>
      <c r="F21" s="39">
        <f t="shared" si="1"/>
        <v>435899.2</v>
      </c>
      <c r="G21" s="39">
        <f t="shared" si="1"/>
        <v>275274.77999999997</v>
      </c>
      <c r="H21" s="39">
        <f t="shared" si="1"/>
        <v>132411.01</v>
      </c>
      <c r="I21" s="39">
        <f t="shared" si="1"/>
        <v>109345.31999999999</v>
      </c>
      <c r="J21" s="39">
        <f t="shared" si="1"/>
        <v>325508.59000000003</v>
      </c>
      <c r="K21" s="39">
        <f t="shared" si="1"/>
        <v>151760.4</v>
      </c>
      <c r="L21" s="39">
        <f t="shared" si="1"/>
        <v>116804.28</v>
      </c>
      <c r="M21" s="39">
        <f t="shared" si="1"/>
        <v>0</v>
      </c>
      <c r="N21" s="39">
        <f t="shared" si="1"/>
        <v>175112.26999999996</v>
      </c>
      <c r="O21" s="39">
        <f t="shared" si="1"/>
        <v>117817.09999999999</v>
      </c>
      <c r="P21" s="39">
        <f t="shared" si="1"/>
        <v>253586.28</v>
      </c>
      <c r="Q21" s="39">
        <f t="shared" si="1"/>
        <v>552587</v>
      </c>
      <c r="R21" s="39">
        <f t="shared" si="1"/>
        <v>275324</v>
      </c>
      <c r="S21" s="39">
        <f t="shared" si="1"/>
        <v>267924.62</v>
      </c>
      <c r="T21" s="39">
        <f t="shared" si="1"/>
        <v>255863.15000000002</v>
      </c>
    </row>
    <row r="22" spans="1:22" x14ac:dyDescent="0.2">
      <c r="A22" s="3"/>
      <c r="B22" s="6" t="s">
        <v>40</v>
      </c>
      <c r="C22" s="6"/>
      <c r="D22" s="29">
        <v>388</v>
      </c>
      <c r="E22" s="29">
        <v>765</v>
      </c>
      <c r="F22" s="29">
        <v>288</v>
      </c>
      <c r="G22" s="29">
        <v>319</v>
      </c>
      <c r="H22" s="29">
        <v>60</v>
      </c>
      <c r="I22" s="29">
        <v>104</v>
      </c>
      <c r="J22" s="29">
        <v>195</v>
      </c>
      <c r="K22" s="29">
        <v>125</v>
      </c>
      <c r="L22" s="29">
        <v>111</v>
      </c>
      <c r="M22" s="32">
        <f>M23+M24</f>
        <v>0</v>
      </c>
      <c r="N22" s="29">
        <v>192</v>
      </c>
      <c r="O22" s="29">
        <v>116</v>
      </c>
      <c r="P22" s="29">
        <v>368</v>
      </c>
      <c r="Q22" s="29">
        <v>501</v>
      </c>
      <c r="R22" s="29">
        <v>144</v>
      </c>
      <c r="S22" s="29">
        <v>235</v>
      </c>
      <c r="T22" s="29">
        <v>167</v>
      </c>
    </row>
    <row r="23" spans="1:22" x14ac:dyDescent="0.2">
      <c r="A23" s="3"/>
      <c r="B23" s="6" t="s">
        <v>62</v>
      </c>
      <c r="C23" s="6"/>
      <c r="D23" s="26">
        <v>387</v>
      </c>
      <c r="E23" s="26">
        <v>745</v>
      </c>
      <c r="F23" s="26">
        <v>362</v>
      </c>
      <c r="G23" s="26">
        <v>320</v>
      </c>
      <c r="H23" s="26">
        <v>62</v>
      </c>
      <c r="I23" s="26">
        <v>120</v>
      </c>
      <c r="J23" s="26">
        <v>178</v>
      </c>
      <c r="K23" s="26">
        <v>126</v>
      </c>
      <c r="L23" s="26">
        <v>105</v>
      </c>
      <c r="M23" s="32">
        <f>M24+M25</f>
        <v>0</v>
      </c>
      <c r="N23" s="26">
        <v>192</v>
      </c>
      <c r="O23" s="26">
        <v>116</v>
      </c>
      <c r="P23" s="26">
        <v>368</v>
      </c>
      <c r="Q23" s="26">
        <v>465</v>
      </c>
      <c r="R23" s="26">
        <v>124</v>
      </c>
      <c r="S23" s="26">
        <v>225</v>
      </c>
      <c r="T23" s="26">
        <v>165</v>
      </c>
    </row>
    <row r="24" spans="1:22" x14ac:dyDescent="0.2">
      <c r="A24" s="3"/>
      <c r="B24" s="2" t="s">
        <v>16</v>
      </c>
      <c r="C24" s="2"/>
      <c r="D24" s="22">
        <v>387</v>
      </c>
      <c r="E24" s="22">
        <v>745</v>
      </c>
      <c r="F24" s="22">
        <v>362</v>
      </c>
      <c r="G24" s="22">
        <v>320</v>
      </c>
      <c r="H24" s="34">
        <v>50</v>
      </c>
      <c r="I24" s="34">
        <v>120</v>
      </c>
      <c r="J24" s="34">
        <v>112</v>
      </c>
      <c r="K24" s="34">
        <v>97</v>
      </c>
      <c r="L24" s="34">
        <v>95</v>
      </c>
      <c r="M24" s="33"/>
      <c r="N24" s="34">
        <v>192</v>
      </c>
      <c r="O24" s="34">
        <v>116</v>
      </c>
      <c r="P24" s="34">
        <v>368</v>
      </c>
      <c r="Q24" s="34">
        <v>454</v>
      </c>
      <c r="R24" s="34">
        <v>124</v>
      </c>
      <c r="S24" s="34">
        <v>132</v>
      </c>
      <c r="T24" s="34">
        <v>119</v>
      </c>
    </row>
    <row r="25" spans="1:22" x14ac:dyDescent="0.2">
      <c r="A25" s="3"/>
      <c r="B25" s="2" t="s">
        <v>17</v>
      </c>
      <c r="C25" s="2"/>
      <c r="D25" s="22">
        <v>0</v>
      </c>
      <c r="E25" s="22">
        <v>0</v>
      </c>
      <c r="F25" s="22">
        <v>0</v>
      </c>
      <c r="G25" s="22">
        <v>0</v>
      </c>
      <c r="H25" s="34">
        <v>12</v>
      </c>
      <c r="I25" s="34">
        <v>0</v>
      </c>
      <c r="J25" s="34">
        <v>66</v>
      </c>
      <c r="K25" s="34">
        <v>29</v>
      </c>
      <c r="L25" s="34">
        <v>10</v>
      </c>
      <c r="M25" s="33"/>
      <c r="N25" s="34">
        <v>0</v>
      </c>
      <c r="O25" s="34">
        <v>0</v>
      </c>
      <c r="P25" s="34">
        <v>0</v>
      </c>
      <c r="Q25" s="34">
        <v>11</v>
      </c>
      <c r="R25" s="34">
        <v>0</v>
      </c>
      <c r="S25" s="34">
        <v>93</v>
      </c>
      <c r="T25" s="34">
        <v>46</v>
      </c>
    </row>
    <row r="26" spans="1:22" x14ac:dyDescent="0.2">
      <c r="A26" s="3"/>
      <c r="B26" s="4" t="s">
        <v>18</v>
      </c>
      <c r="C26" s="4" t="s">
        <v>32</v>
      </c>
      <c r="D26" s="8">
        <f>D21/D23</f>
        <v>765.33452196382416</v>
      </c>
      <c r="E26" s="8">
        <f t="shared" ref="E26:P26" si="2">E21/E23</f>
        <v>750.10111409395972</v>
      </c>
      <c r="F26" s="8">
        <f t="shared" si="2"/>
        <v>1204.1414364640884</v>
      </c>
      <c r="G26" s="8">
        <f t="shared" si="2"/>
        <v>860.23368749999986</v>
      </c>
      <c r="H26" s="8">
        <f t="shared" si="2"/>
        <v>2135.6614516129034</v>
      </c>
      <c r="I26" s="8">
        <f t="shared" si="2"/>
        <v>911.2109999999999</v>
      </c>
      <c r="J26" s="8">
        <f t="shared" si="2"/>
        <v>1828.6999438202249</v>
      </c>
      <c r="K26" s="8">
        <f t="shared" si="2"/>
        <v>1204.4476190476189</v>
      </c>
      <c r="L26" s="8">
        <f t="shared" si="2"/>
        <v>1112.4217142857142</v>
      </c>
      <c r="M26" s="8"/>
      <c r="N26" s="8">
        <f t="shared" si="2"/>
        <v>912.04307291666646</v>
      </c>
      <c r="O26" s="8">
        <f t="shared" si="2"/>
        <v>1015.6646551724137</v>
      </c>
      <c r="P26" s="8">
        <f t="shared" si="2"/>
        <v>689.09315217391304</v>
      </c>
      <c r="Q26" s="8">
        <f>Q21/Q23</f>
        <v>1188.3591397849461</v>
      </c>
      <c r="R26" s="8">
        <f>R21/R23</f>
        <v>2220.3548387096776</v>
      </c>
      <c r="S26" s="8">
        <f>S21/S23</f>
        <v>1190.7760888888888</v>
      </c>
      <c r="T26" s="8">
        <f>T21/T23</f>
        <v>1550.6857575757576</v>
      </c>
    </row>
    <row r="27" spans="1:22" ht="28.5" customHeight="1" x14ac:dyDescent="0.2">
      <c r="A27" s="36"/>
      <c r="B27" s="37" t="s">
        <v>19</v>
      </c>
      <c r="C27" s="40" t="s">
        <v>32</v>
      </c>
      <c r="D27" s="41">
        <f t="shared" ref="D27:P27" si="3">D26/12</f>
        <v>63.777876830318682</v>
      </c>
      <c r="E27" s="41">
        <f t="shared" si="3"/>
        <v>62.508426174496641</v>
      </c>
      <c r="F27" s="41">
        <f t="shared" si="3"/>
        <v>100.34511970534071</v>
      </c>
      <c r="G27" s="41">
        <f t="shared" si="3"/>
        <v>71.686140624999993</v>
      </c>
      <c r="H27" s="41">
        <f t="shared" si="3"/>
        <v>177.97178763440863</v>
      </c>
      <c r="I27" s="41">
        <f t="shared" si="3"/>
        <v>75.934249999999992</v>
      </c>
      <c r="J27" s="41">
        <f t="shared" si="3"/>
        <v>152.39166198501874</v>
      </c>
      <c r="K27" s="41">
        <f t="shared" si="3"/>
        <v>100.37063492063491</v>
      </c>
      <c r="L27" s="41">
        <f t="shared" si="3"/>
        <v>92.701809523809516</v>
      </c>
      <c r="M27" s="41"/>
      <c r="N27" s="41">
        <f t="shared" si="3"/>
        <v>76.00358940972221</v>
      </c>
      <c r="O27" s="41">
        <f t="shared" si="3"/>
        <v>84.638721264367817</v>
      </c>
      <c r="P27" s="41">
        <f t="shared" si="3"/>
        <v>57.424429347826084</v>
      </c>
      <c r="Q27" s="41">
        <f>Q26/12</f>
        <v>99.029928315412178</v>
      </c>
      <c r="R27" s="41">
        <f>R26/12</f>
        <v>185.02956989247312</v>
      </c>
      <c r="S27" s="41">
        <f>S26/12</f>
        <v>99.231340740740734</v>
      </c>
      <c r="T27" s="41">
        <f>T26/12</f>
        <v>129.22381313131314</v>
      </c>
      <c r="U27" s="21"/>
      <c r="V27" s="18"/>
    </row>
    <row r="28" spans="1:22" x14ac:dyDescent="0.2">
      <c r="A28" s="5"/>
      <c r="B28" s="20"/>
      <c r="C28" s="1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1"/>
    </row>
    <row r="29" spans="1:22" x14ac:dyDescent="0.2">
      <c r="B29" s="9" t="s">
        <v>20</v>
      </c>
      <c r="C29" s="9"/>
      <c r="F29" s="11"/>
      <c r="H29" s="12" t="s">
        <v>37</v>
      </c>
    </row>
    <row r="30" spans="1:22" x14ac:dyDescent="0.2">
      <c r="B30" s="13"/>
      <c r="C30" s="9"/>
    </row>
    <row r="31" spans="1:22" x14ac:dyDescent="0.2">
      <c r="B31" s="16"/>
      <c r="C31" s="13"/>
    </row>
    <row r="32" spans="1:22" x14ac:dyDescent="0.2">
      <c r="B32" s="16"/>
      <c r="C32" s="16"/>
    </row>
    <row r="33" spans="2:3" x14ac:dyDescent="0.2">
      <c r="B33" s="16"/>
      <c r="C33" s="16"/>
    </row>
    <row r="34" spans="2:3" x14ac:dyDescent="0.2">
      <c r="B34" s="9"/>
      <c r="C34" s="9"/>
    </row>
    <row r="35" spans="2:3" x14ac:dyDescent="0.2">
      <c r="B35" s="9"/>
      <c r="C35" s="9"/>
    </row>
    <row r="36" spans="2:3" x14ac:dyDescent="0.2">
      <c r="B36" s="9"/>
      <c r="C36" s="9"/>
    </row>
    <row r="37" spans="2:3" x14ac:dyDescent="0.2">
      <c r="B37" s="9"/>
      <c r="C37" s="9"/>
    </row>
    <row r="38" spans="2:3" x14ac:dyDescent="0.2">
      <c r="B38" s="9"/>
      <c r="C38" s="9"/>
    </row>
    <row r="39" spans="2:3" x14ac:dyDescent="0.2">
      <c r="B39" s="9"/>
      <c r="C39" s="9"/>
    </row>
    <row r="40" spans="2:3" x14ac:dyDescent="0.2">
      <c r="B40" s="9"/>
      <c r="C40" s="9"/>
    </row>
    <row r="41" spans="2:3" x14ac:dyDescent="0.2">
      <c r="B41" s="9"/>
      <c r="C41" s="9"/>
    </row>
    <row r="42" spans="2:3" x14ac:dyDescent="0.2">
      <c r="B42" s="9"/>
      <c r="C42" s="9"/>
    </row>
    <row r="43" spans="2:3" x14ac:dyDescent="0.2">
      <c r="B43" s="9"/>
      <c r="C43" s="9"/>
    </row>
    <row r="44" spans="2:3" x14ac:dyDescent="0.2">
      <c r="B44" s="9"/>
      <c r="C44" s="9"/>
    </row>
    <row r="45" spans="2:3" x14ac:dyDescent="0.2">
      <c r="B45" s="9"/>
      <c r="C45" s="9"/>
    </row>
    <row r="46" spans="2:3" x14ac:dyDescent="0.2">
      <c r="B46" s="9"/>
      <c r="C46" s="9"/>
    </row>
    <row r="47" spans="2:3" x14ac:dyDescent="0.2">
      <c r="B47" s="9"/>
      <c r="C47" s="9"/>
    </row>
    <row r="48" spans="2:3" x14ac:dyDescent="0.2">
      <c r="B48" s="9"/>
      <c r="C48" s="9"/>
    </row>
    <row r="49" spans="2:3" x14ac:dyDescent="0.2">
      <c r="B49" s="9"/>
      <c r="C49" s="9"/>
    </row>
    <row r="50" spans="2:3" x14ac:dyDescent="0.2">
      <c r="B50" s="9"/>
      <c r="C50" s="9"/>
    </row>
    <row r="51" spans="2:3" x14ac:dyDescent="0.2">
      <c r="B51" s="9"/>
      <c r="C51" s="9"/>
    </row>
    <row r="52" spans="2:3" x14ac:dyDescent="0.2">
      <c r="B52" s="9"/>
      <c r="C52" s="9"/>
    </row>
    <row r="53" spans="2:3" x14ac:dyDescent="0.2">
      <c r="B53" s="9"/>
      <c r="C53" s="9"/>
    </row>
    <row r="54" spans="2:3" x14ac:dyDescent="0.2">
      <c r="B54" s="9"/>
      <c r="C54" s="9"/>
    </row>
    <row r="55" spans="2:3" x14ac:dyDescent="0.2">
      <c r="B55" s="9"/>
      <c r="C55" s="9"/>
    </row>
    <row r="56" spans="2:3" x14ac:dyDescent="0.2">
      <c r="B56" s="9"/>
      <c r="C56" s="9"/>
    </row>
    <row r="57" spans="2:3" x14ac:dyDescent="0.2">
      <c r="B57" s="9"/>
      <c r="C57" s="9"/>
    </row>
    <row r="58" spans="2:3" x14ac:dyDescent="0.2">
      <c r="B58" s="9"/>
      <c r="C58" s="9"/>
    </row>
    <row r="59" spans="2:3" x14ac:dyDescent="0.2">
      <c r="B59" s="9"/>
      <c r="C59" s="9"/>
    </row>
    <row r="60" spans="2:3" x14ac:dyDescent="0.2">
      <c r="B60" s="9"/>
      <c r="C60" s="9"/>
    </row>
    <row r="61" spans="2:3" x14ac:dyDescent="0.2">
      <c r="B61" s="9"/>
      <c r="C61" s="9"/>
    </row>
    <row r="62" spans="2:3" x14ac:dyDescent="0.2">
      <c r="B62" s="9"/>
      <c r="C62" s="9"/>
    </row>
    <row r="63" spans="2:3" x14ac:dyDescent="0.2">
      <c r="B63" s="9"/>
      <c r="C63" s="9"/>
    </row>
    <row r="64" spans="2:3" x14ac:dyDescent="0.2">
      <c r="B64" s="14"/>
      <c r="C64" s="14"/>
    </row>
    <row r="65" spans="2:3" x14ac:dyDescent="0.2">
      <c r="B65" s="9"/>
      <c r="C65" s="9"/>
    </row>
    <row r="66" spans="2:3" x14ac:dyDescent="0.2">
      <c r="B66" s="9"/>
      <c r="C66" s="9"/>
    </row>
    <row r="67" spans="2:3" x14ac:dyDescent="0.2">
      <c r="B67" s="9"/>
      <c r="C67" s="9"/>
    </row>
    <row r="68" spans="2:3" x14ac:dyDescent="0.2">
      <c r="B68" s="9"/>
      <c r="C68" s="9"/>
    </row>
    <row r="69" spans="2:3" x14ac:dyDescent="0.2">
      <c r="B69" s="9"/>
      <c r="C69" s="9"/>
    </row>
    <row r="70" spans="2:3" x14ac:dyDescent="0.2">
      <c r="B70" s="9"/>
      <c r="C70" s="9"/>
    </row>
    <row r="71" spans="2:3" x14ac:dyDescent="0.2">
      <c r="B71" s="9"/>
      <c r="C71" s="9"/>
    </row>
    <row r="72" spans="2:3" x14ac:dyDescent="0.2">
      <c r="B72" s="9"/>
      <c r="C72" s="9"/>
    </row>
    <row r="73" spans="2:3" x14ac:dyDescent="0.2">
      <c r="B73" s="9"/>
      <c r="C73" s="9"/>
    </row>
    <row r="74" spans="2:3" x14ac:dyDescent="0.2">
      <c r="B74" s="9"/>
      <c r="C74" s="9"/>
    </row>
    <row r="75" spans="2:3" x14ac:dyDescent="0.2">
      <c r="B75" s="9"/>
      <c r="C75" s="9"/>
    </row>
    <row r="76" spans="2:3" x14ac:dyDescent="0.2">
      <c r="B76" s="9"/>
      <c r="C76" s="9"/>
    </row>
    <row r="77" spans="2:3" x14ac:dyDescent="0.2">
      <c r="B77" s="9"/>
      <c r="C77" s="9"/>
    </row>
    <row r="78" spans="2:3" x14ac:dyDescent="0.2">
      <c r="B78" s="9"/>
      <c r="C78" s="9"/>
    </row>
    <row r="79" spans="2:3" x14ac:dyDescent="0.2">
      <c r="B79" s="9"/>
      <c r="C79" s="9"/>
    </row>
    <row r="80" spans="2:3" x14ac:dyDescent="0.2">
      <c r="B80" s="9"/>
      <c r="C80" s="9"/>
    </row>
    <row r="81" spans="2:3" x14ac:dyDescent="0.2">
      <c r="B81" s="9"/>
      <c r="C81" s="9"/>
    </row>
    <row r="82" spans="2:3" x14ac:dyDescent="0.2">
      <c r="B82" s="9"/>
      <c r="C82" s="9"/>
    </row>
    <row r="83" spans="2:3" x14ac:dyDescent="0.2">
      <c r="B83" s="9"/>
      <c r="C83" s="9"/>
    </row>
    <row r="84" spans="2:3" x14ac:dyDescent="0.2">
      <c r="B84" s="9"/>
      <c r="C84" s="9"/>
    </row>
    <row r="85" spans="2:3" x14ac:dyDescent="0.2">
      <c r="B85" s="14"/>
      <c r="C85" s="14"/>
    </row>
  </sheetData>
  <mergeCells count="10">
    <mergeCell ref="D9:T9"/>
    <mergeCell ref="A2:G2"/>
    <mergeCell ref="A3:G3"/>
    <mergeCell ref="A4:G4"/>
    <mergeCell ref="A5:G5"/>
    <mergeCell ref="A6:G6"/>
    <mergeCell ref="A7:G7"/>
    <mergeCell ref="A9:A10"/>
    <mergeCell ref="B9:B10"/>
    <mergeCell ref="C9:C10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zoomScale="120" zoomScaleNormal="120" workbookViewId="0">
      <selection activeCell="M7" sqref="M7"/>
    </sheetView>
  </sheetViews>
  <sheetFormatPr defaultRowHeight="12.75" x14ac:dyDescent="0.2"/>
  <cols>
    <col min="1" max="1" width="5.7109375" customWidth="1"/>
    <col min="2" max="2" width="38.42578125" customWidth="1"/>
    <col min="3" max="3" width="7.140625" customWidth="1"/>
    <col min="4" max="4" width="11.28515625" customWidth="1"/>
    <col min="5" max="5" width="10.5703125" customWidth="1"/>
    <col min="6" max="6" width="10.7109375" customWidth="1"/>
    <col min="7" max="7" width="12.28515625" customWidth="1"/>
    <col min="8" max="8" width="12" customWidth="1"/>
    <col min="9" max="9" width="10.7109375" customWidth="1"/>
    <col min="10" max="10" width="10.28515625" customWidth="1"/>
    <col min="11" max="14" width="10.42578125" bestFit="1" customWidth="1"/>
  </cols>
  <sheetData>
    <row r="1" spans="1:17" x14ac:dyDescent="0.2">
      <c r="J1" t="s">
        <v>22</v>
      </c>
    </row>
    <row r="3" spans="1:17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53"/>
    </row>
    <row r="4" spans="1:17" x14ac:dyDescent="0.2">
      <c r="A4" s="47" t="s">
        <v>66</v>
      </c>
      <c r="B4" s="47"/>
      <c r="C4" s="47"/>
      <c r="D4" s="47"/>
      <c r="E4" s="47"/>
      <c r="F4" s="47"/>
      <c r="G4" s="47"/>
      <c r="H4" s="47"/>
      <c r="I4" s="47"/>
      <c r="J4" s="48"/>
      <c r="K4" s="25"/>
      <c r="L4" s="25"/>
      <c r="M4" s="25"/>
      <c r="N4" s="25"/>
    </row>
    <row r="5" spans="1:17" x14ac:dyDescent="0.2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8"/>
      <c r="K5" s="25"/>
      <c r="L5" s="25"/>
      <c r="M5" s="25"/>
      <c r="N5" s="25"/>
    </row>
    <row r="6" spans="1:17" x14ac:dyDescent="0.2">
      <c r="A6" s="48"/>
      <c r="B6" s="48"/>
      <c r="C6" s="48"/>
      <c r="D6" s="48"/>
      <c r="E6" s="48"/>
      <c r="F6" s="48"/>
      <c r="G6" s="48"/>
      <c r="H6" s="48"/>
      <c r="I6" s="48"/>
      <c r="J6" s="25"/>
      <c r="K6" s="25"/>
      <c r="L6" s="25"/>
      <c r="M6" s="25"/>
      <c r="N6" s="25"/>
    </row>
    <row r="7" spans="1:17" ht="14.25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25"/>
      <c r="K7" s="25"/>
      <c r="L7" s="25"/>
      <c r="M7" s="25"/>
      <c r="N7" s="25"/>
    </row>
    <row r="8" spans="1:17" ht="14.25" x14ac:dyDescent="0.2">
      <c r="A8" s="49" t="s">
        <v>54</v>
      </c>
      <c r="B8" s="49"/>
      <c r="C8" s="49"/>
      <c r="D8" s="49"/>
      <c r="E8" s="49"/>
      <c r="F8" s="49"/>
      <c r="G8" s="49"/>
      <c r="H8" s="49"/>
      <c r="I8" s="49"/>
      <c r="J8" s="25"/>
      <c r="K8" s="25"/>
      <c r="L8" s="25"/>
      <c r="M8" s="25"/>
      <c r="N8" s="25"/>
    </row>
    <row r="9" spans="1:17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x14ac:dyDescent="0.2">
      <c r="A10" s="56" t="s">
        <v>2</v>
      </c>
      <c r="B10" s="56" t="s">
        <v>3</v>
      </c>
      <c r="C10" s="57" t="s">
        <v>31</v>
      </c>
      <c r="D10" s="44" t="s">
        <v>35</v>
      </c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7" x14ac:dyDescent="0.2">
      <c r="A11" s="56"/>
      <c r="B11" s="56"/>
      <c r="C11" s="58"/>
      <c r="D11" s="22" t="s">
        <v>30</v>
      </c>
      <c r="E11" s="22" t="s">
        <v>24</v>
      </c>
      <c r="F11" s="22" t="s">
        <v>25</v>
      </c>
      <c r="G11" s="22" t="s">
        <v>26</v>
      </c>
      <c r="H11" s="22" t="s">
        <v>27</v>
      </c>
      <c r="I11" s="22" t="s">
        <v>28</v>
      </c>
      <c r="J11" s="22" t="s">
        <v>41</v>
      </c>
      <c r="K11" s="24" t="s">
        <v>38</v>
      </c>
      <c r="L11" s="24" t="s">
        <v>47</v>
      </c>
      <c r="M11" s="24" t="s">
        <v>48</v>
      </c>
      <c r="N11" s="24" t="s">
        <v>49</v>
      </c>
      <c r="O11" s="15"/>
      <c r="P11" s="15"/>
      <c r="Q11" s="15"/>
    </row>
    <row r="12" spans="1:17" ht="30" customHeight="1" x14ac:dyDescent="0.2">
      <c r="A12" s="3">
        <v>1100</v>
      </c>
      <c r="B12" s="4" t="s">
        <v>43</v>
      </c>
      <c r="C12" s="1" t="s">
        <v>32</v>
      </c>
      <c r="D12" s="3">
        <v>392219.08</v>
      </c>
      <c r="E12" s="3">
        <v>339099.01</v>
      </c>
      <c r="F12" s="3">
        <v>317685.61</v>
      </c>
      <c r="G12" s="3">
        <v>155701.66</v>
      </c>
      <c r="H12" s="3">
        <v>172487.34</v>
      </c>
      <c r="I12" s="3">
        <v>108091.57</v>
      </c>
      <c r="J12" s="3">
        <v>94634.66</v>
      </c>
      <c r="K12" s="3">
        <v>94674.02</v>
      </c>
      <c r="L12" s="3">
        <v>175973</v>
      </c>
      <c r="M12" s="3">
        <v>144343</v>
      </c>
      <c r="N12" s="3">
        <v>86921</v>
      </c>
    </row>
    <row r="13" spans="1:17" ht="26.25" customHeight="1" x14ac:dyDescent="0.2">
      <c r="A13" s="3">
        <v>1200</v>
      </c>
      <c r="B13" s="4" t="s">
        <v>42</v>
      </c>
      <c r="C13" s="1" t="s">
        <v>32</v>
      </c>
      <c r="D13" s="3">
        <v>102220.95</v>
      </c>
      <c r="E13" s="3">
        <v>88130.84</v>
      </c>
      <c r="F13" s="3">
        <v>79571.350000000006</v>
      </c>
      <c r="G13" s="3">
        <v>40847.72</v>
      </c>
      <c r="H13" s="3">
        <v>46785.94</v>
      </c>
      <c r="I13" s="3">
        <v>26667.94</v>
      </c>
      <c r="J13" s="3">
        <v>23676.76</v>
      </c>
      <c r="K13" s="3">
        <v>24664.720000000001</v>
      </c>
      <c r="L13" s="3">
        <v>55344</v>
      </c>
      <c r="M13" s="3">
        <v>45216</v>
      </c>
      <c r="N13" s="3">
        <v>30952</v>
      </c>
    </row>
    <row r="14" spans="1:17" ht="18.75" customHeight="1" x14ac:dyDescent="0.2">
      <c r="A14" s="3">
        <v>2110</v>
      </c>
      <c r="B14" s="4" t="s">
        <v>33</v>
      </c>
      <c r="C14" s="1" t="s">
        <v>32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9</v>
      </c>
      <c r="N14" s="3">
        <v>0</v>
      </c>
    </row>
    <row r="15" spans="1:17" ht="24" x14ac:dyDescent="0.2">
      <c r="A15" s="3">
        <v>2200</v>
      </c>
      <c r="B15" s="4" t="s">
        <v>55</v>
      </c>
      <c r="C15" s="1" t="s">
        <v>32</v>
      </c>
      <c r="D15" s="3">
        <v>66127.240000000005</v>
      </c>
      <c r="E15" s="3">
        <v>36365.42</v>
      </c>
      <c r="F15" s="3">
        <v>42811.5</v>
      </c>
      <c r="G15" s="3">
        <v>21923.41</v>
      </c>
      <c r="H15" s="3">
        <v>26579.22</v>
      </c>
      <c r="I15" s="3">
        <v>12391.36</v>
      </c>
      <c r="J15" s="3">
        <v>51051.56</v>
      </c>
      <c r="K15" s="3">
        <v>34800.629999999997</v>
      </c>
      <c r="L15" s="3">
        <v>48104</v>
      </c>
      <c r="M15" s="3">
        <v>10799</v>
      </c>
      <c r="N15" s="3">
        <v>75510</v>
      </c>
    </row>
    <row r="16" spans="1:17" ht="43.5" customHeight="1" x14ac:dyDescent="0.2">
      <c r="A16" s="3">
        <v>2300</v>
      </c>
      <c r="B16" s="4" t="s">
        <v>45</v>
      </c>
      <c r="C16" s="1" t="s">
        <v>32</v>
      </c>
      <c r="D16" s="3">
        <v>21880.77</v>
      </c>
      <c r="E16" s="3">
        <v>28262.27</v>
      </c>
      <c r="F16" s="3">
        <v>21838.06</v>
      </c>
      <c r="G16" s="3">
        <v>14425.12</v>
      </c>
      <c r="H16" s="3">
        <v>12695.43</v>
      </c>
      <c r="I16" s="3">
        <v>14631.95</v>
      </c>
      <c r="J16" s="3">
        <v>9838.26</v>
      </c>
      <c r="K16" s="3">
        <v>6568.3</v>
      </c>
      <c r="L16" s="3">
        <v>10913</v>
      </c>
      <c r="M16" s="3">
        <v>10267</v>
      </c>
      <c r="N16" s="3">
        <v>4951</v>
      </c>
    </row>
    <row r="17" spans="1:15" ht="17.25" customHeight="1" x14ac:dyDescent="0.2">
      <c r="A17" s="3">
        <v>2400</v>
      </c>
      <c r="B17" s="4" t="s">
        <v>46</v>
      </c>
      <c r="C17" s="1" t="s">
        <v>32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27</v>
      </c>
    </row>
    <row r="18" spans="1:15" ht="17.25" customHeight="1" x14ac:dyDescent="0.2">
      <c r="A18" s="3">
        <v>5000</v>
      </c>
      <c r="B18" s="4" t="s">
        <v>44</v>
      </c>
      <c r="C18" s="1" t="s">
        <v>32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5" ht="15" customHeight="1" x14ac:dyDescent="0.2">
      <c r="A19" s="3"/>
      <c r="B19" s="6" t="s">
        <v>14</v>
      </c>
      <c r="C19" s="1" t="s">
        <v>32</v>
      </c>
      <c r="D19" s="35">
        <f t="shared" ref="D19:K19" si="0">SUM(D12:D18)</f>
        <v>582448.04</v>
      </c>
      <c r="E19" s="35">
        <f t="shared" si="0"/>
        <v>491857.54</v>
      </c>
      <c r="F19" s="35">
        <f t="shared" si="0"/>
        <v>461906.51999999996</v>
      </c>
      <c r="G19" s="35">
        <f t="shared" si="0"/>
        <v>232897.91</v>
      </c>
      <c r="H19" s="35">
        <f t="shared" si="0"/>
        <v>258547.93</v>
      </c>
      <c r="I19" s="35">
        <f t="shared" si="0"/>
        <v>161782.82</v>
      </c>
      <c r="J19" s="35">
        <f t="shared" si="0"/>
        <v>179201.24</v>
      </c>
      <c r="K19" s="35">
        <f t="shared" si="0"/>
        <v>160707.66999999998</v>
      </c>
      <c r="L19" s="35">
        <f>SUM(L12:L18)</f>
        <v>290334</v>
      </c>
      <c r="M19" s="35">
        <f>SUM(M12:M18)</f>
        <v>210634</v>
      </c>
      <c r="N19" s="35">
        <f>SUM(N12:N18)</f>
        <v>198361</v>
      </c>
    </row>
    <row r="20" spans="1:15" ht="16.5" customHeight="1" x14ac:dyDescent="0.2">
      <c r="A20" s="36"/>
      <c r="B20" s="37" t="s">
        <v>15</v>
      </c>
      <c r="C20" s="38" t="s">
        <v>32</v>
      </c>
      <c r="D20" s="39">
        <f>D19</f>
        <v>582448.04</v>
      </c>
      <c r="E20" s="39">
        <f t="shared" ref="E20:K20" si="1">E19</f>
        <v>491857.54</v>
      </c>
      <c r="F20" s="39">
        <f t="shared" si="1"/>
        <v>461906.51999999996</v>
      </c>
      <c r="G20" s="39">
        <f t="shared" si="1"/>
        <v>232897.91</v>
      </c>
      <c r="H20" s="39">
        <f t="shared" si="1"/>
        <v>258547.93</v>
      </c>
      <c r="I20" s="39">
        <f t="shared" si="1"/>
        <v>161782.82</v>
      </c>
      <c r="J20" s="39">
        <f t="shared" si="1"/>
        <v>179201.24</v>
      </c>
      <c r="K20" s="39">
        <f t="shared" si="1"/>
        <v>160707.66999999998</v>
      </c>
      <c r="L20" s="39">
        <f>L19</f>
        <v>290334</v>
      </c>
      <c r="M20" s="39">
        <f>M19</f>
        <v>210634</v>
      </c>
      <c r="N20" s="39">
        <f>N19</f>
        <v>198361</v>
      </c>
    </row>
    <row r="21" spans="1:15" ht="13.5" customHeight="1" x14ac:dyDescent="0.2">
      <c r="A21" s="3"/>
      <c r="B21" s="6" t="s">
        <v>40</v>
      </c>
      <c r="C21" s="4"/>
      <c r="D21" s="29">
        <v>240</v>
      </c>
      <c r="E21" s="29">
        <v>239</v>
      </c>
      <c r="F21" s="29">
        <v>215</v>
      </c>
      <c r="G21" s="29">
        <v>80</v>
      </c>
      <c r="H21" s="29">
        <v>89</v>
      </c>
      <c r="I21" s="29">
        <v>65</v>
      </c>
      <c r="J21" s="29">
        <v>62</v>
      </c>
      <c r="K21" s="30">
        <v>52</v>
      </c>
      <c r="L21" s="30">
        <v>103</v>
      </c>
      <c r="M21" s="30">
        <v>63</v>
      </c>
      <c r="N21" s="30">
        <v>61</v>
      </c>
    </row>
    <row r="22" spans="1:15" ht="15.75" customHeight="1" x14ac:dyDescent="0.2">
      <c r="A22" s="3"/>
      <c r="B22" s="6" t="s">
        <v>62</v>
      </c>
      <c r="C22" s="6"/>
      <c r="D22" s="26">
        <v>234</v>
      </c>
      <c r="E22" s="26">
        <v>221</v>
      </c>
      <c r="F22" s="26">
        <v>208</v>
      </c>
      <c r="G22" s="26">
        <v>85</v>
      </c>
      <c r="H22" s="26">
        <v>82</v>
      </c>
      <c r="I22" s="26">
        <v>67</v>
      </c>
      <c r="J22" s="26">
        <v>77</v>
      </c>
      <c r="K22" s="7">
        <v>50</v>
      </c>
      <c r="L22" s="7">
        <v>101</v>
      </c>
      <c r="M22" s="7">
        <v>60</v>
      </c>
      <c r="N22" s="7">
        <v>55</v>
      </c>
    </row>
    <row r="23" spans="1:15" ht="18" customHeight="1" x14ac:dyDescent="0.2">
      <c r="A23" s="3"/>
      <c r="B23" s="4" t="s">
        <v>18</v>
      </c>
      <c r="C23" s="4" t="s">
        <v>32</v>
      </c>
      <c r="D23" s="8">
        <f t="shared" ref="D23:I23" si="2">D20/D22</f>
        <v>2489.0941880341884</v>
      </c>
      <c r="E23" s="8">
        <f t="shared" si="2"/>
        <v>2225.5997285067874</v>
      </c>
      <c r="F23" s="8">
        <f t="shared" si="2"/>
        <v>2220.7044230769229</v>
      </c>
      <c r="G23" s="8">
        <f t="shared" si="2"/>
        <v>2739.9754117647058</v>
      </c>
      <c r="H23" s="8">
        <f t="shared" si="2"/>
        <v>3153.0235365853659</v>
      </c>
      <c r="I23" s="8">
        <f t="shared" si="2"/>
        <v>2414.6689552238809</v>
      </c>
      <c r="J23" s="8">
        <f>J20/J22</f>
        <v>2327.2888311688312</v>
      </c>
      <c r="K23" s="8">
        <f>K20/K22</f>
        <v>3214.1533999999997</v>
      </c>
      <c r="L23" s="8">
        <f>L20/L22</f>
        <v>2874.5940594059407</v>
      </c>
      <c r="M23" s="8">
        <f>M20/M22</f>
        <v>3510.5666666666666</v>
      </c>
      <c r="N23" s="8">
        <f>N20/N22</f>
        <v>3606.5636363636363</v>
      </c>
    </row>
    <row r="24" spans="1:15" ht="25.5" x14ac:dyDescent="0.2">
      <c r="A24" s="36"/>
      <c r="B24" s="37" t="s">
        <v>29</v>
      </c>
      <c r="C24" s="40" t="s">
        <v>32</v>
      </c>
      <c r="D24" s="41">
        <f t="shared" ref="D24:I24" si="3">D23/12</f>
        <v>207.4245156695157</v>
      </c>
      <c r="E24" s="41">
        <f t="shared" si="3"/>
        <v>185.46664404223228</v>
      </c>
      <c r="F24" s="41">
        <f t="shared" si="3"/>
        <v>185.05870192307691</v>
      </c>
      <c r="G24" s="41">
        <f t="shared" si="3"/>
        <v>228.33128431372549</v>
      </c>
      <c r="H24" s="41">
        <f t="shared" si="3"/>
        <v>262.75196138211385</v>
      </c>
      <c r="I24" s="41">
        <f t="shared" si="3"/>
        <v>201.2224129353234</v>
      </c>
      <c r="J24" s="41">
        <f>J23/12</f>
        <v>193.94073593073594</v>
      </c>
      <c r="K24" s="41">
        <f>K23/12</f>
        <v>267.84611666666666</v>
      </c>
      <c r="L24" s="41">
        <f>L23/12</f>
        <v>239.54950495049505</v>
      </c>
      <c r="M24" s="41">
        <f>M23/12</f>
        <v>292.54722222222222</v>
      </c>
      <c r="N24" s="41">
        <f>N23/12</f>
        <v>300.54696969696971</v>
      </c>
      <c r="O24" s="42"/>
    </row>
    <row r="25" spans="1:15" x14ac:dyDescent="0.2">
      <c r="A25" s="27"/>
      <c r="B25" s="4"/>
      <c r="C25" s="4"/>
      <c r="D25" s="31"/>
      <c r="E25" s="31"/>
      <c r="F25" s="31"/>
      <c r="G25" s="31"/>
      <c r="H25" s="31"/>
      <c r="I25" s="31"/>
      <c r="J25" s="31"/>
      <c r="K25" s="30"/>
      <c r="L25" s="43"/>
      <c r="M25" s="30"/>
      <c r="N25" s="30"/>
      <c r="O25" s="42"/>
    </row>
    <row r="26" spans="1:15" x14ac:dyDescent="0.2">
      <c r="B26" s="10"/>
      <c r="C26" s="10"/>
    </row>
    <row r="27" spans="1:15" x14ac:dyDescent="0.2">
      <c r="B27" s="54" t="s">
        <v>20</v>
      </c>
      <c r="C27" s="54"/>
      <c r="D27" s="55"/>
      <c r="I27" s="12" t="s">
        <v>37</v>
      </c>
    </row>
    <row r="28" spans="1:15" x14ac:dyDescent="0.2">
      <c r="B28" s="9"/>
      <c r="C28" s="9"/>
    </row>
    <row r="29" spans="1:15" x14ac:dyDescent="0.2">
      <c r="B29" s="9"/>
      <c r="C29" s="9"/>
    </row>
    <row r="30" spans="1:15" x14ac:dyDescent="0.2">
      <c r="B30" s="13"/>
      <c r="C30" s="13"/>
    </row>
    <row r="31" spans="1:15" x14ac:dyDescent="0.2">
      <c r="B31" s="16"/>
      <c r="C31" s="16"/>
    </row>
    <row r="32" spans="1:15" x14ac:dyDescent="0.2">
      <c r="B32" s="9"/>
      <c r="C32" s="9"/>
    </row>
    <row r="33" spans="2:3" x14ac:dyDescent="0.2">
      <c r="B33" s="9"/>
      <c r="C33" s="9"/>
    </row>
    <row r="34" spans="2:3" x14ac:dyDescent="0.2">
      <c r="B34" s="9"/>
      <c r="C34" s="9"/>
    </row>
    <row r="35" spans="2:3" x14ac:dyDescent="0.2">
      <c r="B35" s="9"/>
      <c r="C35" s="9"/>
    </row>
    <row r="36" spans="2:3" x14ac:dyDescent="0.2">
      <c r="B36" s="9"/>
      <c r="C36" s="9"/>
    </row>
    <row r="37" spans="2:3" x14ac:dyDescent="0.2">
      <c r="B37" s="9"/>
      <c r="C37" s="9"/>
    </row>
    <row r="38" spans="2:3" x14ac:dyDescent="0.2">
      <c r="B38" s="9"/>
      <c r="C38" s="9"/>
    </row>
    <row r="39" spans="2:3" x14ac:dyDescent="0.2">
      <c r="B39" s="9"/>
      <c r="C39" s="9"/>
    </row>
    <row r="40" spans="2:3" x14ac:dyDescent="0.2">
      <c r="B40" s="9"/>
      <c r="C40" s="9"/>
    </row>
    <row r="41" spans="2:3" x14ac:dyDescent="0.2">
      <c r="B41" s="9"/>
      <c r="C41" s="9"/>
    </row>
    <row r="42" spans="2:3" x14ac:dyDescent="0.2">
      <c r="B42" s="9"/>
      <c r="C42" s="9"/>
    </row>
    <row r="43" spans="2:3" x14ac:dyDescent="0.2">
      <c r="B43" s="9"/>
      <c r="C43" s="9"/>
    </row>
    <row r="44" spans="2:3" x14ac:dyDescent="0.2">
      <c r="B44" s="9"/>
      <c r="C44" s="9"/>
    </row>
    <row r="45" spans="2:3" x14ac:dyDescent="0.2">
      <c r="B45" s="9"/>
      <c r="C45" s="9"/>
    </row>
    <row r="46" spans="2:3" x14ac:dyDescent="0.2">
      <c r="B46" s="9"/>
      <c r="C46" s="9"/>
    </row>
    <row r="47" spans="2:3" x14ac:dyDescent="0.2">
      <c r="B47" s="9"/>
      <c r="C47" s="9"/>
    </row>
    <row r="48" spans="2:3" x14ac:dyDescent="0.2">
      <c r="B48" s="9"/>
      <c r="C48" s="9"/>
    </row>
    <row r="49" spans="2:3" x14ac:dyDescent="0.2">
      <c r="B49" s="9"/>
      <c r="C49" s="9"/>
    </row>
    <row r="50" spans="2:3" x14ac:dyDescent="0.2">
      <c r="B50" s="9"/>
      <c r="C50" s="9"/>
    </row>
    <row r="51" spans="2:3" x14ac:dyDescent="0.2">
      <c r="B51" s="9"/>
      <c r="C51" s="9"/>
    </row>
    <row r="52" spans="2:3" x14ac:dyDescent="0.2">
      <c r="B52" s="9"/>
      <c r="C52" s="9"/>
    </row>
    <row r="53" spans="2:3" x14ac:dyDescent="0.2">
      <c r="B53" s="9"/>
      <c r="C53" s="9"/>
    </row>
    <row r="54" spans="2:3" x14ac:dyDescent="0.2">
      <c r="B54" s="9"/>
      <c r="C54" s="9"/>
    </row>
    <row r="55" spans="2:3" x14ac:dyDescent="0.2">
      <c r="B55" s="9"/>
      <c r="C55" s="9"/>
    </row>
    <row r="56" spans="2:3" x14ac:dyDescent="0.2">
      <c r="B56" s="9"/>
      <c r="C56" s="9"/>
    </row>
    <row r="57" spans="2:3" x14ac:dyDescent="0.2">
      <c r="B57" s="9"/>
      <c r="C57" s="9"/>
    </row>
    <row r="58" spans="2:3" x14ac:dyDescent="0.2">
      <c r="B58" s="9"/>
      <c r="C58" s="9"/>
    </row>
    <row r="59" spans="2:3" x14ac:dyDescent="0.2">
      <c r="B59" s="9"/>
      <c r="C59" s="9"/>
    </row>
    <row r="60" spans="2:3" x14ac:dyDescent="0.2">
      <c r="B60" s="9"/>
      <c r="C60" s="9"/>
    </row>
    <row r="61" spans="2:3" x14ac:dyDescent="0.2">
      <c r="B61" s="9"/>
      <c r="C61" s="9"/>
    </row>
    <row r="62" spans="2:3" x14ac:dyDescent="0.2">
      <c r="B62" s="14"/>
      <c r="C62" s="14"/>
    </row>
    <row r="63" spans="2:3" x14ac:dyDescent="0.2">
      <c r="B63" s="9"/>
      <c r="C63" s="9"/>
    </row>
    <row r="64" spans="2:3" x14ac:dyDescent="0.2">
      <c r="B64" s="9"/>
      <c r="C64" s="9"/>
    </row>
    <row r="65" spans="2:3" x14ac:dyDescent="0.2">
      <c r="B65" s="9"/>
      <c r="C65" s="9"/>
    </row>
    <row r="66" spans="2:3" x14ac:dyDescent="0.2">
      <c r="B66" s="9"/>
      <c r="C66" s="9"/>
    </row>
    <row r="67" spans="2:3" x14ac:dyDescent="0.2">
      <c r="B67" s="9"/>
      <c r="C67" s="9"/>
    </row>
    <row r="68" spans="2:3" x14ac:dyDescent="0.2">
      <c r="B68" s="9"/>
      <c r="C68" s="9"/>
    </row>
    <row r="69" spans="2:3" x14ac:dyDescent="0.2">
      <c r="B69" s="9"/>
      <c r="C69" s="9"/>
    </row>
    <row r="70" spans="2:3" x14ac:dyDescent="0.2">
      <c r="B70" s="9"/>
      <c r="C70" s="9"/>
    </row>
    <row r="71" spans="2:3" x14ac:dyDescent="0.2">
      <c r="B71" s="9"/>
      <c r="C71" s="9"/>
    </row>
    <row r="72" spans="2:3" x14ac:dyDescent="0.2">
      <c r="B72" s="9"/>
      <c r="C72" s="9"/>
    </row>
    <row r="73" spans="2:3" x14ac:dyDescent="0.2">
      <c r="B73" s="9"/>
      <c r="C73" s="9"/>
    </row>
    <row r="74" spans="2:3" x14ac:dyDescent="0.2">
      <c r="B74" s="9"/>
      <c r="C74" s="9"/>
    </row>
    <row r="75" spans="2:3" x14ac:dyDescent="0.2">
      <c r="B75" s="9"/>
      <c r="C75" s="9"/>
    </row>
    <row r="76" spans="2:3" x14ac:dyDescent="0.2">
      <c r="B76" s="9"/>
      <c r="C76" s="9"/>
    </row>
    <row r="77" spans="2:3" x14ac:dyDescent="0.2">
      <c r="B77" s="9"/>
      <c r="C77" s="9"/>
    </row>
    <row r="78" spans="2:3" x14ac:dyDescent="0.2">
      <c r="B78" s="9"/>
      <c r="C78" s="9"/>
    </row>
    <row r="79" spans="2:3" x14ac:dyDescent="0.2">
      <c r="B79" s="9"/>
      <c r="C79" s="9"/>
    </row>
    <row r="80" spans="2:3" x14ac:dyDescent="0.2">
      <c r="B80" s="9"/>
      <c r="C80" s="9"/>
    </row>
    <row r="81" spans="2:3" x14ac:dyDescent="0.2">
      <c r="B81" s="9"/>
      <c r="C81" s="9"/>
    </row>
    <row r="82" spans="2:3" x14ac:dyDescent="0.2">
      <c r="B82" s="9"/>
      <c r="C82" s="9"/>
    </row>
    <row r="83" spans="2:3" x14ac:dyDescent="0.2">
      <c r="B83" s="14"/>
      <c r="C83" s="14"/>
    </row>
  </sheetData>
  <mergeCells count="11">
    <mergeCell ref="A3:J3"/>
    <mergeCell ref="A4:J4"/>
    <mergeCell ref="A5:J5"/>
    <mergeCell ref="A6:I6"/>
    <mergeCell ref="B27:D27"/>
    <mergeCell ref="A7:I7"/>
    <mergeCell ref="A8:I8"/>
    <mergeCell ref="A10:A11"/>
    <mergeCell ref="B10:B11"/>
    <mergeCell ref="C10:C11"/>
    <mergeCell ref="D10:N10"/>
  </mergeCells>
  <phoneticPr fontId="7" type="noConversion"/>
  <pageMargins left="0.75" right="0.75" top="1" bottom="1" header="0.5" footer="0.5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skolas</vt:lpstr>
      <vt:lpstr>PII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2021-10-06T12:39:50Z</cp:lastPrinted>
  <dcterms:created xsi:type="dcterms:W3CDTF">2011-11-23T06:51:58Z</dcterms:created>
  <dcterms:modified xsi:type="dcterms:W3CDTF">2021-10-06T12:39:52Z</dcterms:modified>
</cp:coreProperties>
</file>