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 activeTab="1"/>
  </bookViews>
  <sheets>
    <sheet name="skolas" sheetId="1" r:id="rId1"/>
    <sheet name="PII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0" i="1" l="1"/>
  <c r="E29" i="1"/>
  <c r="E34" i="1"/>
  <c r="E35" i="1"/>
  <c r="F20" i="1"/>
  <c r="F29" i="1"/>
  <c r="F34" i="1"/>
  <c r="F35" i="1"/>
  <c r="G20" i="1"/>
  <c r="G29" i="1"/>
  <c r="G34" i="1"/>
  <c r="G35" i="1"/>
  <c r="H20" i="1"/>
  <c r="H29" i="1"/>
  <c r="H34" i="1"/>
  <c r="H35" i="1"/>
  <c r="I20" i="1"/>
  <c r="I29" i="1"/>
  <c r="I34" i="1"/>
  <c r="I35" i="1"/>
  <c r="J20" i="1"/>
  <c r="J29" i="1"/>
  <c r="J34" i="1"/>
  <c r="J35" i="1"/>
  <c r="K20" i="1"/>
  <c r="K29" i="1"/>
  <c r="K34" i="1"/>
  <c r="K35" i="1"/>
  <c r="L20" i="1"/>
  <c r="L29" i="1"/>
  <c r="L34" i="1"/>
  <c r="L35" i="1"/>
  <c r="M20" i="1"/>
  <c r="M29" i="1"/>
  <c r="N20" i="1"/>
  <c r="N29" i="1"/>
  <c r="N34" i="1"/>
  <c r="N35" i="1"/>
  <c r="O20" i="1"/>
  <c r="O29" i="1"/>
  <c r="O34" i="1"/>
  <c r="O35" i="1"/>
  <c r="P20" i="1"/>
  <c r="P29" i="1"/>
  <c r="P34" i="1"/>
  <c r="P35" i="1"/>
  <c r="D20" i="1"/>
  <c r="D29" i="1"/>
  <c r="D34" i="1"/>
  <c r="D35" i="1"/>
  <c r="K19" i="2"/>
  <c r="K27" i="2"/>
  <c r="K30" i="2"/>
  <c r="K31" i="2"/>
  <c r="J19" i="2"/>
  <c r="J27" i="2"/>
  <c r="J30" i="2"/>
  <c r="J31" i="2"/>
  <c r="E19" i="2"/>
  <c r="E27" i="2"/>
  <c r="E30" i="2"/>
  <c r="E31" i="2"/>
  <c r="F19" i="2"/>
  <c r="F27" i="2"/>
  <c r="F30" i="2"/>
  <c r="F31" i="2"/>
  <c r="G19" i="2"/>
  <c r="G27" i="2"/>
  <c r="G30" i="2"/>
  <c r="G31" i="2"/>
  <c r="H19" i="2"/>
  <c r="H27" i="2"/>
  <c r="H30" i="2"/>
  <c r="H31" i="2"/>
  <c r="I19" i="2"/>
  <c r="I27" i="2"/>
  <c r="I30" i="2"/>
  <c r="I31" i="2"/>
  <c r="D19" i="2"/>
  <c r="D27" i="2"/>
  <c r="D30" i="2"/>
  <c r="D31" i="2"/>
  <c r="M31" i="1"/>
  <c r="M30" i="1"/>
</calcChain>
</file>

<file path=xl/sharedStrings.xml><?xml version="1.0" encoding="utf-8"?>
<sst xmlns="http://schemas.openxmlformats.org/spreadsheetml/2006/main" count="130" uniqueCount="68">
  <si>
    <t>2.pielikums</t>
  </si>
  <si>
    <t>Apstiprinu:______________________________</t>
  </si>
  <si>
    <t>Kods</t>
  </si>
  <si>
    <t>Koda nosaukums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</si>
  <si>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</si>
  <si>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</si>
  <si>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</si>
  <si>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</si>
  <si>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</si>
  <si>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</si>
  <si>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</si>
  <si>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Dobeles Mūzikas skola</t>
  </si>
  <si>
    <t>Dobeles Mākslas skola</t>
  </si>
  <si>
    <t>Dobeles Sporta skola</t>
  </si>
  <si>
    <t>Valsts budžeta līdzekļi - mērķdotācija</t>
  </si>
  <si>
    <t>Atalgojums</t>
  </si>
  <si>
    <t>Darba devēja valsts sociālās apdrošināšanas obligātās iemaksas</t>
  </si>
  <si>
    <t>Pakalpojumi</t>
  </si>
  <si>
    <t>Krājumi, materiāli, energoresursi, prece, biroja preces un inventārs, kurus neuzskaita kodā 5000</t>
  </si>
  <si>
    <t>Grāmatas</t>
  </si>
  <si>
    <t>Izdevumi kopā</t>
  </si>
  <si>
    <t>Izdevumi savstarpējo norēķinu aprēķiniem</t>
  </si>
  <si>
    <t>t.sk. Skolēni</t>
  </si>
  <si>
    <t>PII audzēkņi</t>
  </si>
  <si>
    <t>Gada izmaksas uz 1 audzēkni</t>
  </si>
  <si>
    <t>Mēneša izmaksas uz 1 audzēkni (t.sk. 5.-6.gad.,PII)</t>
  </si>
  <si>
    <t>Finanšu un grāmatvedības nodaļas vadītāja</t>
  </si>
  <si>
    <t>Dobeles amatniecības un vispārizgl.vsk.</t>
  </si>
  <si>
    <t>1.pielikums</t>
  </si>
  <si>
    <t xml:space="preserve">Dobeles novada pašvaldības pirmsskolas izglītības iestāžu izdevumi </t>
  </si>
  <si>
    <t>PII Zvaniņš</t>
  </si>
  <si>
    <t>PII Jāntārpiņš</t>
  </si>
  <si>
    <t>PII Minkuparks</t>
  </si>
  <si>
    <t>PII Riekstiņš</t>
  </si>
  <si>
    <t>PII Auriņš</t>
  </si>
  <si>
    <t>Mēneša izmaksas uz 1 audzēkni (t.sk. 5.-6.gad.)</t>
  </si>
  <si>
    <t>PII Spodrītis</t>
  </si>
  <si>
    <t>Naudas vienība</t>
  </si>
  <si>
    <t>EUR</t>
  </si>
  <si>
    <t>Prēmijas un naudas balvas(1148,1170)</t>
  </si>
  <si>
    <t>Komandējumi un dienesta braucieni(iekšzemes)</t>
  </si>
  <si>
    <t>Budžeta iestāžu nodokļa makšajumi(DRN)</t>
  </si>
  <si>
    <t xml:space="preserve"> Izdevumi klasifikācijas kodos 2270, 2390</t>
  </si>
  <si>
    <t>Maksas pakalpojumi ( 21.300)</t>
  </si>
  <si>
    <t>Degvielas izdevumi (2322)</t>
  </si>
  <si>
    <t>Ēdināšanas izdevumi (2363)</t>
  </si>
  <si>
    <t>Prēmijas un naudas balvas (1148,1170)</t>
  </si>
  <si>
    <t>Izdevumi EUR</t>
  </si>
  <si>
    <t>Lejasstrazdu sākumskola</t>
  </si>
  <si>
    <t>VSAOI no kodiem 1148,1170</t>
  </si>
  <si>
    <t>Izdevumi klasifikācijas kodā 2262</t>
  </si>
  <si>
    <t>J.Kalniņa</t>
  </si>
  <si>
    <t>PII Ābolītis</t>
  </si>
  <si>
    <t xml:space="preserve"> Izdevumi klasifikācijas kodā 2233</t>
  </si>
  <si>
    <t>Izdevumi klasifikācijas kodā 2233</t>
  </si>
  <si>
    <t xml:space="preserve">Dobeles novada pašvaldības pamata, vispārējās vidējās un interešu  izglītības iestāžu izdevumi </t>
  </si>
  <si>
    <t>Audzēkņu skaits uz 01.09.2020.</t>
  </si>
  <si>
    <t>2021. gada 28.janvārī</t>
  </si>
  <si>
    <t>savstarpējiem norēķiniem no  01.01.2021.</t>
  </si>
  <si>
    <t>Audzēkņu skaits uz 01.01.2021.</t>
  </si>
  <si>
    <t>2021. gada  28.janvārī</t>
  </si>
  <si>
    <t>savstarpējiem norēķiniem  no  01.01.2021.</t>
  </si>
  <si>
    <t>PII Valodiņa</t>
  </si>
  <si>
    <t xml:space="preserve"> Izdevumi  kalsifikācijas kodos 2270,2390</t>
  </si>
  <si>
    <t xml:space="preserve"> 1.-4.kl.ēdināšanas izdevumi</t>
  </si>
  <si>
    <t>Dobeles novada domes priekšsēdētājs A.Spridzāns</t>
  </si>
  <si>
    <t>Dobeles novada domes 28.01.2021.lēmumam Nr.17/1</t>
  </si>
  <si>
    <t>Dobeles novada domes 28.01.2021. lēmumam Nr.17/1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</si>
</sst>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charset val="186"/>
    </font>
    <font>
      <sz val="10"/>
      <color indexed="10"/>
      <name val="Arial"/>
      <charset val="186"/>
    </font>
    <font>
      <sz val="10"/>
      <color indexed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2" fontId="2" fillId="0" borderId="1" xfId="0" applyNumberFormat="1" applyFont="1" applyBorder="1"/>
    <xf numFmtId="2" fontId="5" fillId="0" borderId="1" xfId="0" applyNumberFormat="1" applyFont="1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/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0" xfId="0" applyFont="1"/>
    <xf numFmtId="0" fontId="4" fillId="0" borderId="0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Border="1"/>
    <xf numFmtId="1" fontId="5" fillId="0" borderId="1" xfId="0" applyNumberFormat="1" applyFont="1" applyBorder="1"/>
    <xf numFmtId="2" fontId="9" fillId="0" borderId="1" xfId="0" applyNumberFormat="1" applyFont="1" applyBorder="1"/>
    <xf numFmtId="0" fontId="10" fillId="0" borderId="1" xfId="0" applyFont="1" applyFill="1" applyBorder="1" applyAlignment="1">
      <alignment horizontal="left" wrapText="1"/>
    </xf>
    <xf numFmtId="1" fontId="5" fillId="0" borderId="2" xfId="0" applyNumberFormat="1" applyFont="1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0" fontId="12" fillId="0" borderId="0" xfId="0" applyFont="1"/>
    <xf numFmtId="0" fontId="5" fillId="2" borderId="1" xfId="0" applyFont="1" applyFill="1" applyBorder="1"/>
    <xf numFmtId="0" fontId="12" fillId="0" borderId="1" xfId="0" applyFont="1" applyBorder="1"/>
    <xf numFmtId="2" fontId="12" fillId="0" borderId="1" xfId="0" applyNumberFormat="1" applyFont="1" applyBorder="1"/>
    <xf numFmtId="0" fontId="14" fillId="2" borderId="1" xfId="0" applyFont="1" applyFill="1" applyBorder="1"/>
    <xf numFmtId="0" fontId="15" fillId="0" borderId="1" xfId="0" applyFont="1" applyBorder="1"/>
    <xf numFmtId="2" fontId="16" fillId="0" borderId="1" xfId="0" applyNumberFormat="1" applyFont="1" applyBorder="1"/>
    <xf numFmtId="0" fontId="14" fillId="3" borderId="1" xfId="0" applyFont="1" applyFill="1" applyBorder="1"/>
    <xf numFmtId="0" fontId="16" fillId="3" borderId="1" xfId="0" applyFont="1" applyFill="1" applyBorder="1"/>
    <xf numFmtId="0" fontId="12" fillId="2" borderId="1" xfId="0" applyFont="1" applyFill="1" applyBorder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0" fontId="12" fillId="0" borderId="0" xfId="0" applyFont="1" applyAlignment="1"/>
    <xf numFmtId="0" fontId="4" fillId="0" borderId="3" xfId="0" applyFont="1" applyBorder="1" applyAlignment="1">
      <alignment horizont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opLeftCell="A19" zoomScale="130" zoomScaleNormal="130" workbookViewId="0">
      <selection activeCell="D36" sqref="D36:P36"/>
    </sheetView>
  </sheetViews>
  <sheetFormatPr defaultRowHeight="12.75" x14ac:dyDescent="0.2"/>
  <cols>
    <col min="2" max="2" width="41.7109375" customWidth="1"/>
    <col min="3" max="3" width="7" customWidth="1"/>
    <col min="4" max="4" width="11.28515625" customWidth="1"/>
    <col min="5" max="5" width="10.42578125" customWidth="1"/>
    <col min="6" max="6" width="11.28515625" customWidth="1"/>
    <col min="7" max="7" width="10.42578125" customWidth="1"/>
    <col min="8" max="8" width="10.5703125" customWidth="1"/>
    <col min="10" max="10" width="10.5703125" customWidth="1"/>
    <col min="11" max="11" width="10.28515625" customWidth="1"/>
    <col min="12" max="12" width="9.5703125" customWidth="1"/>
    <col min="13" max="13" width="10.5703125" hidden="1" customWidth="1"/>
    <col min="14" max="14" width="9" customWidth="1"/>
  </cols>
  <sheetData>
    <row r="1" spans="1:16" x14ac:dyDescent="0.2">
      <c r="A1" s="30"/>
      <c r="B1" s="30"/>
      <c r="C1" s="30"/>
      <c r="D1" s="30"/>
      <c r="E1" s="30"/>
      <c r="F1" s="30"/>
      <c r="G1" s="30"/>
      <c r="H1" s="41"/>
      <c r="I1" s="41" t="s">
        <v>0</v>
      </c>
      <c r="J1" s="30"/>
      <c r="K1" s="30"/>
      <c r="L1" s="30"/>
      <c r="M1" s="30"/>
      <c r="N1" s="30"/>
      <c r="O1" s="30"/>
      <c r="P1" s="30" t="s">
        <v>0</v>
      </c>
    </row>
    <row r="2" spans="1:16" x14ac:dyDescent="0.2">
      <c r="A2" s="42" t="s">
        <v>1</v>
      </c>
      <c r="B2" s="42"/>
      <c r="C2" s="42"/>
      <c r="D2" s="42"/>
      <c r="E2" s="42"/>
      <c r="F2" s="42"/>
      <c r="G2" s="42"/>
      <c r="H2" s="41" t="s">
        <v>67</v>
      </c>
      <c r="I2" s="30"/>
      <c r="J2" s="30"/>
      <c r="K2" s="30"/>
      <c r="L2" s="30"/>
      <c r="M2" s="30"/>
      <c r="N2" s="30"/>
      <c r="O2" s="30"/>
      <c r="P2" s="30"/>
    </row>
    <row r="3" spans="1:16" x14ac:dyDescent="0.2">
      <c r="A3" s="42" t="s">
        <v>65</v>
      </c>
      <c r="B3" s="42"/>
      <c r="C3" s="42"/>
      <c r="D3" s="42"/>
      <c r="E3" s="42"/>
      <c r="F3" s="42"/>
      <c r="G3" s="42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">
      <c r="A4" s="42" t="s">
        <v>57</v>
      </c>
      <c r="B4" s="42"/>
      <c r="C4" s="42"/>
      <c r="D4" s="42"/>
      <c r="E4" s="42"/>
      <c r="F4" s="42"/>
      <c r="G4" s="42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">
      <c r="A5" s="43"/>
      <c r="B5" s="43"/>
      <c r="C5" s="43"/>
      <c r="D5" s="43"/>
      <c r="E5" s="43"/>
      <c r="F5" s="43"/>
      <c r="G5" s="43"/>
      <c r="H5" s="30"/>
      <c r="I5" s="30"/>
      <c r="J5" s="30"/>
      <c r="K5" s="30"/>
      <c r="L5" s="30"/>
      <c r="M5" s="30"/>
      <c r="N5" s="30"/>
      <c r="O5" s="30"/>
      <c r="P5" s="30"/>
    </row>
    <row r="6" spans="1:16" ht="14.25" x14ac:dyDescent="0.2">
      <c r="A6" s="47" t="s">
        <v>55</v>
      </c>
      <c r="B6" s="47"/>
      <c r="C6" s="47"/>
      <c r="D6" s="47"/>
      <c r="E6" s="47"/>
      <c r="F6" s="47"/>
      <c r="G6" s="47"/>
      <c r="H6" s="30"/>
      <c r="I6" s="30"/>
      <c r="J6" s="30"/>
      <c r="K6" s="30"/>
      <c r="L6" s="30"/>
      <c r="M6" s="30"/>
      <c r="N6" s="30"/>
      <c r="O6" s="30"/>
      <c r="P6" s="30"/>
    </row>
    <row r="7" spans="1:16" ht="14.25" x14ac:dyDescent="0.2">
      <c r="A7" s="47" t="s">
        <v>58</v>
      </c>
      <c r="B7" s="47"/>
      <c r="C7" s="47"/>
      <c r="D7" s="47"/>
      <c r="E7" s="47"/>
      <c r="F7" s="47"/>
      <c r="G7" s="47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">
      <c r="A9" s="48" t="s">
        <v>2</v>
      </c>
      <c r="B9" s="48" t="s">
        <v>3</v>
      </c>
      <c r="C9" s="49" t="s">
        <v>37</v>
      </c>
      <c r="D9" s="44" t="s">
        <v>47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ht="45" x14ac:dyDescent="0.2">
      <c r="A10" s="48"/>
      <c r="B10" s="48"/>
      <c r="C10" s="50"/>
      <c r="D10" s="28" t="s">
        <v>4</v>
      </c>
      <c r="E10" s="28" t="s">
        <v>5</v>
      </c>
      <c r="F10" s="28" t="s">
        <v>27</v>
      </c>
      <c r="G10" s="28" t="s">
        <v>6</v>
      </c>
      <c r="H10" s="28" t="s">
        <v>48</v>
      </c>
      <c r="I10" s="28" t="s">
        <v>7</v>
      </c>
      <c r="J10" s="28" t="s">
        <v>8</v>
      </c>
      <c r="K10" s="28" t="s">
        <v>9</v>
      </c>
      <c r="L10" s="28" t="s">
        <v>10</v>
      </c>
      <c r="M10" s="28"/>
      <c r="N10" s="28" t="s">
        <v>11</v>
      </c>
      <c r="O10" s="28" t="s">
        <v>12</v>
      </c>
      <c r="P10" s="28" t="s">
        <v>13</v>
      </c>
    </row>
    <row r="11" spans="1:16" s="5" customFormat="1" x14ac:dyDescent="0.2">
      <c r="A11" s="1"/>
      <c r="B11" s="2" t="s">
        <v>14</v>
      </c>
      <c r="C11" s="2" t="s">
        <v>38</v>
      </c>
      <c r="D11" s="3">
        <v>750585</v>
      </c>
      <c r="E11" s="3">
        <v>1101823</v>
      </c>
      <c r="F11" s="3">
        <v>462574</v>
      </c>
      <c r="G11" s="3">
        <v>417286</v>
      </c>
      <c r="H11" s="4">
        <v>171803</v>
      </c>
      <c r="I11" s="4">
        <v>187323</v>
      </c>
      <c r="J11" s="4">
        <v>250715</v>
      </c>
      <c r="K11" s="4">
        <v>184178</v>
      </c>
      <c r="L11" s="4">
        <v>173886</v>
      </c>
      <c r="M11" s="4"/>
      <c r="N11" s="4">
        <v>249442</v>
      </c>
      <c r="O11" s="4">
        <v>38745</v>
      </c>
      <c r="P11" s="4">
        <v>201188</v>
      </c>
    </row>
    <row r="12" spans="1:16" x14ac:dyDescent="0.2">
      <c r="A12" s="6">
        <v>1100</v>
      </c>
      <c r="B12" s="7" t="s">
        <v>15</v>
      </c>
      <c r="C12" s="2" t="s">
        <v>38</v>
      </c>
      <c r="D12" s="6">
        <v>146871.94</v>
      </c>
      <c r="E12" s="6">
        <v>241162.17</v>
      </c>
      <c r="F12" s="6">
        <v>248648.56</v>
      </c>
      <c r="G12" s="6">
        <v>126398.97</v>
      </c>
      <c r="H12" s="32">
        <v>71233.02</v>
      </c>
      <c r="I12" s="32">
        <v>48487.96</v>
      </c>
      <c r="J12" s="33">
        <v>199923.45</v>
      </c>
      <c r="K12" s="32">
        <v>79787.98</v>
      </c>
      <c r="L12" s="32">
        <v>55277.2</v>
      </c>
      <c r="M12" s="32"/>
      <c r="N12" s="32">
        <v>100994.96</v>
      </c>
      <c r="O12" s="32">
        <v>79535.31</v>
      </c>
      <c r="P12" s="32">
        <v>110995.41</v>
      </c>
    </row>
    <row r="13" spans="1:16" ht="25.5" x14ac:dyDescent="0.2">
      <c r="A13" s="6">
        <v>1200</v>
      </c>
      <c r="B13" s="7" t="s">
        <v>16</v>
      </c>
      <c r="C13" s="2" t="s">
        <v>38</v>
      </c>
      <c r="D13" s="6">
        <v>39142.78</v>
      </c>
      <c r="E13" s="6">
        <v>62790.89</v>
      </c>
      <c r="F13" s="6">
        <v>62682.91</v>
      </c>
      <c r="G13" s="6">
        <v>37583.58</v>
      </c>
      <c r="H13" s="32">
        <v>17534.57</v>
      </c>
      <c r="I13" s="32">
        <v>13665.34</v>
      </c>
      <c r="J13" s="32">
        <v>50013.23</v>
      </c>
      <c r="K13" s="32">
        <v>20782.34</v>
      </c>
      <c r="L13" s="32">
        <v>14445.69</v>
      </c>
      <c r="M13" s="32"/>
      <c r="N13" s="32">
        <v>25668.13</v>
      </c>
      <c r="O13" s="32">
        <v>20163.39</v>
      </c>
      <c r="P13" s="32">
        <v>27581.01</v>
      </c>
    </row>
    <row r="14" spans="1:16" x14ac:dyDescent="0.2">
      <c r="A14" s="6">
        <v>2110</v>
      </c>
      <c r="B14" s="7" t="s">
        <v>40</v>
      </c>
      <c r="C14" s="2" t="s">
        <v>38</v>
      </c>
      <c r="D14" s="6">
        <v>114.09</v>
      </c>
      <c r="E14" s="6">
        <v>177.82</v>
      </c>
      <c r="F14" s="6">
        <v>71.41</v>
      </c>
      <c r="G14" s="6">
        <v>16</v>
      </c>
      <c r="H14" s="32">
        <v>0</v>
      </c>
      <c r="I14" s="32">
        <v>0</v>
      </c>
      <c r="J14" s="32">
        <v>13.45</v>
      </c>
      <c r="K14" s="32">
        <v>0</v>
      </c>
      <c r="L14" s="32">
        <v>159</v>
      </c>
      <c r="M14" s="32"/>
      <c r="N14" s="32">
        <v>88</v>
      </c>
      <c r="O14" s="32">
        <v>0</v>
      </c>
      <c r="P14" s="32">
        <v>1107.1300000000001</v>
      </c>
    </row>
    <row r="15" spans="1:16" x14ac:dyDescent="0.2">
      <c r="A15" s="6">
        <v>2200</v>
      </c>
      <c r="B15" s="7" t="s">
        <v>17</v>
      </c>
      <c r="C15" s="2" t="s">
        <v>38</v>
      </c>
      <c r="D15" s="6">
        <v>67145.48</v>
      </c>
      <c r="E15" s="6">
        <v>179112.11</v>
      </c>
      <c r="F15" s="6">
        <v>83787.86</v>
      </c>
      <c r="G15" s="6">
        <v>50781.88</v>
      </c>
      <c r="H15" s="32">
        <v>22150</v>
      </c>
      <c r="I15" s="32">
        <v>29054.29</v>
      </c>
      <c r="J15" s="32">
        <v>40324.07</v>
      </c>
      <c r="K15" s="32">
        <v>19092.18</v>
      </c>
      <c r="L15" s="32">
        <v>23893.24</v>
      </c>
      <c r="M15" s="32"/>
      <c r="N15" s="32">
        <v>43074.8</v>
      </c>
      <c r="O15" s="32">
        <v>14185.33</v>
      </c>
      <c r="P15" s="32">
        <v>87061.37</v>
      </c>
    </row>
    <row r="16" spans="1:16" ht="25.5" x14ac:dyDescent="0.2">
      <c r="A16" s="6">
        <v>2300</v>
      </c>
      <c r="B16" s="7" t="s">
        <v>18</v>
      </c>
      <c r="C16" s="2" t="s">
        <v>38</v>
      </c>
      <c r="D16" s="6">
        <v>63399.01</v>
      </c>
      <c r="E16" s="6">
        <v>162651.29</v>
      </c>
      <c r="F16" s="6">
        <v>75474.19</v>
      </c>
      <c r="G16" s="6">
        <v>44646.7</v>
      </c>
      <c r="H16" s="32">
        <v>29219.39</v>
      </c>
      <c r="I16" s="32">
        <v>18156.73</v>
      </c>
      <c r="J16" s="32">
        <v>76005.73</v>
      </c>
      <c r="K16" s="32">
        <v>55598.57</v>
      </c>
      <c r="L16" s="32">
        <v>30965.24</v>
      </c>
      <c r="M16" s="32"/>
      <c r="N16" s="32">
        <v>21953.49</v>
      </c>
      <c r="O16" s="32">
        <v>12556.22</v>
      </c>
      <c r="P16" s="32">
        <v>48248.44</v>
      </c>
    </row>
    <row r="17" spans="1:16" x14ac:dyDescent="0.2">
      <c r="A17" s="6">
        <v>2500</v>
      </c>
      <c r="B17" s="7" t="s">
        <v>41</v>
      </c>
      <c r="C17" s="2" t="s">
        <v>38</v>
      </c>
      <c r="D17" s="6">
        <v>0</v>
      </c>
      <c r="E17" s="6">
        <v>0</v>
      </c>
      <c r="F17" s="6">
        <v>0</v>
      </c>
      <c r="G17" s="6"/>
      <c r="H17" s="32">
        <v>0</v>
      </c>
      <c r="I17" s="32">
        <v>0</v>
      </c>
      <c r="J17" s="32">
        <v>43.59</v>
      </c>
      <c r="K17" s="32">
        <v>29.82</v>
      </c>
      <c r="L17" s="32">
        <v>0</v>
      </c>
      <c r="M17" s="32"/>
      <c r="N17" s="32">
        <v>0</v>
      </c>
      <c r="O17" s="32">
        <v>0</v>
      </c>
      <c r="P17" s="32">
        <v>0</v>
      </c>
    </row>
    <row r="18" spans="1:16" x14ac:dyDescent="0.2">
      <c r="A18" s="6">
        <v>5000</v>
      </c>
      <c r="B18" s="7" t="s">
        <v>19</v>
      </c>
      <c r="C18" s="2" t="s">
        <v>38</v>
      </c>
      <c r="D18" s="6">
        <v>7772.91</v>
      </c>
      <c r="E18" s="6">
        <v>2100.7199999999998</v>
      </c>
      <c r="F18" s="6">
        <v>849.67</v>
      </c>
      <c r="G18" s="6">
        <v>4964.3500000000004</v>
      </c>
      <c r="H18" s="32">
        <v>1946.43</v>
      </c>
      <c r="I18" s="32">
        <v>821.7</v>
      </c>
      <c r="J18" s="32">
        <v>695.76</v>
      </c>
      <c r="K18" s="32">
        <v>414.08</v>
      </c>
      <c r="L18" s="32">
        <v>1157.3599999999999</v>
      </c>
      <c r="M18" s="32"/>
      <c r="N18" s="32">
        <v>0</v>
      </c>
      <c r="O18" s="32">
        <v>0</v>
      </c>
      <c r="P18" s="32">
        <v>0</v>
      </c>
    </row>
    <row r="19" spans="1:16" x14ac:dyDescent="0.2">
      <c r="A19" s="6">
        <v>2363</v>
      </c>
      <c r="B19" s="7" t="s">
        <v>64</v>
      </c>
      <c r="C19" s="2" t="s">
        <v>38</v>
      </c>
      <c r="D19" s="6">
        <v>0</v>
      </c>
      <c r="E19" s="6">
        <v>27396.06</v>
      </c>
      <c r="F19" s="6">
        <v>0</v>
      </c>
      <c r="G19" s="6">
        <v>18011.990000000002</v>
      </c>
      <c r="H19" s="32">
        <v>2895.38</v>
      </c>
      <c r="I19" s="32">
        <v>4253.6099999999997</v>
      </c>
      <c r="J19" s="32">
        <v>4348.04</v>
      </c>
      <c r="K19" s="32">
        <v>4264.97</v>
      </c>
      <c r="L19" s="32">
        <v>3408.71</v>
      </c>
      <c r="M19" s="32"/>
      <c r="N19" s="32">
        <v>0</v>
      </c>
      <c r="O19" s="32">
        <v>0</v>
      </c>
      <c r="P19" s="32">
        <v>0</v>
      </c>
    </row>
    <row r="20" spans="1:16" x14ac:dyDescent="0.2">
      <c r="A20" s="6"/>
      <c r="B20" s="9" t="s">
        <v>20</v>
      </c>
      <c r="C20" s="2" t="s">
        <v>38</v>
      </c>
      <c r="D20" s="10">
        <f>SUM(D12:D19)</f>
        <v>324446.20999999996</v>
      </c>
      <c r="E20" s="10">
        <f t="shared" ref="E20:P20" si="0">SUM(E12:E19)</f>
        <v>675391.06</v>
      </c>
      <c r="F20" s="10">
        <f t="shared" si="0"/>
        <v>471514.59999999992</v>
      </c>
      <c r="G20" s="10">
        <f t="shared" si="0"/>
        <v>282403.46999999997</v>
      </c>
      <c r="H20" s="10">
        <f t="shared" si="0"/>
        <v>144978.78999999998</v>
      </c>
      <c r="I20" s="10">
        <f t="shared" si="0"/>
        <v>114439.62999999999</v>
      </c>
      <c r="J20" s="10">
        <f t="shared" si="0"/>
        <v>371367.32</v>
      </c>
      <c r="K20" s="10">
        <f t="shared" si="0"/>
        <v>179969.94</v>
      </c>
      <c r="L20" s="10">
        <f t="shared" si="0"/>
        <v>129306.44000000002</v>
      </c>
      <c r="M20" s="10">
        <f t="shared" si="0"/>
        <v>0</v>
      </c>
      <c r="N20" s="10">
        <f t="shared" si="0"/>
        <v>191779.38</v>
      </c>
      <c r="O20" s="10">
        <f t="shared" si="0"/>
        <v>126440.25</v>
      </c>
      <c r="P20" s="10">
        <f t="shared" si="0"/>
        <v>274993.36</v>
      </c>
    </row>
    <row r="21" spans="1:16" x14ac:dyDescent="0.2">
      <c r="A21" s="6"/>
      <c r="B21" s="7" t="s">
        <v>45</v>
      </c>
      <c r="C21" s="2" t="s">
        <v>38</v>
      </c>
      <c r="D21" s="6">
        <v>-22596.240000000002</v>
      </c>
      <c r="E21" s="6">
        <v>-102093.42</v>
      </c>
      <c r="F21" s="6">
        <v>-14045.89</v>
      </c>
      <c r="G21" s="6">
        <v>-6180.06</v>
      </c>
      <c r="H21" s="6">
        <v>-8485.34</v>
      </c>
      <c r="I21" s="6">
        <v>0</v>
      </c>
      <c r="J21" s="6">
        <v>-29885.89</v>
      </c>
      <c r="K21" s="6">
        <v>-17607.5</v>
      </c>
      <c r="L21" s="6">
        <v>-11302.55</v>
      </c>
      <c r="M21" s="6"/>
      <c r="N21" s="6">
        <v>0</v>
      </c>
      <c r="O21" s="6">
        <v>0</v>
      </c>
      <c r="P21" s="6">
        <v>-50</v>
      </c>
    </row>
    <row r="22" spans="1:16" x14ac:dyDescent="0.2">
      <c r="A22" s="6"/>
      <c r="B22" s="7" t="s">
        <v>44</v>
      </c>
      <c r="C22" s="2" t="s">
        <v>38</v>
      </c>
      <c r="D22" s="6">
        <v>-67.31</v>
      </c>
      <c r="E22" s="6">
        <v>-911.27</v>
      </c>
      <c r="F22" s="6">
        <v>-3093.09</v>
      </c>
      <c r="G22" s="6">
        <v>-1170.3599999999999</v>
      </c>
      <c r="H22" s="6">
        <v>-854.11</v>
      </c>
      <c r="I22" s="6">
        <v>-1259.51</v>
      </c>
      <c r="J22" s="6">
        <v>-640.65</v>
      </c>
      <c r="K22" s="6">
        <v>-302.27999999999997</v>
      </c>
      <c r="L22" s="6">
        <v>3256.86</v>
      </c>
      <c r="M22" s="6"/>
      <c r="N22" s="6">
        <v>-36.94</v>
      </c>
      <c r="O22" s="6">
        <v>-23.86</v>
      </c>
      <c r="P22" s="6">
        <v>-5973.22</v>
      </c>
    </row>
    <row r="23" spans="1:16" x14ac:dyDescent="0.2">
      <c r="A23" s="6"/>
      <c r="B23" s="21" t="s">
        <v>43</v>
      </c>
      <c r="C23" s="2" t="s">
        <v>38</v>
      </c>
      <c r="D23" s="6">
        <v>-442</v>
      </c>
      <c r="E23" s="6">
        <v>-9674.1</v>
      </c>
      <c r="F23" s="6">
        <v>-11783.01</v>
      </c>
      <c r="G23" s="6">
        <v>-454.23</v>
      </c>
      <c r="H23" s="6">
        <v>-1808.29</v>
      </c>
      <c r="I23" s="6">
        <v>-2374.2399999999998</v>
      </c>
      <c r="J23" s="6">
        <v>-11133.3</v>
      </c>
      <c r="K23" s="6">
        <v>-7000.37</v>
      </c>
      <c r="L23" s="6">
        <v>-2920.09</v>
      </c>
      <c r="M23" s="6"/>
      <c r="N23" s="6">
        <v>-13323.85</v>
      </c>
      <c r="O23" s="6">
        <v>-7314.13</v>
      </c>
      <c r="P23" s="6">
        <v>-5745.32</v>
      </c>
    </row>
    <row r="24" spans="1:16" x14ac:dyDescent="0.2">
      <c r="A24" s="6"/>
      <c r="B24" s="7" t="s">
        <v>39</v>
      </c>
      <c r="C24" s="2" t="s">
        <v>38</v>
      </c>
      <c r="D24" s="6">
        <v>-2269.48</v>
      </c>
      <c r="E24" s="6">
        <v>-3550</v>
      </c>
      <c r="F24" s="6">
        <v>-3506.28</v>
      </c>
      <c r="G24" s="6">
        <v>-1632.89</v>
      </c>
      <c r="H24" s="6">
        <v>-1051</v>
      </c>
      <c r="I24" s="6">
        <v>-698</v>
      </c>
      <c r="J24" s="6">
        <v>-2559</v>
      </c>
      <c r="K24" s="6">
        <v>-1193.24</v>
      </c>
      <c r="L24" s="6">
        <v>-854.61</v>
      </c>
      <c r="M24" s="6"/>
      <c r="N24" s="6">
        <v>-1598.3</v>
      </c>
      <c r="O24" s="6">
        <v>-948</v>
      </c>
      <c r="P24" s="6">
        <v>-1641</v>
      </c>
    </row>
    <row r="25" spans="1:16" x14ac:dyDescent="0.2">
      <c r="A25" s="6"/>
      <c r="B25" s="7" t="s">
        <v>49</v>
      </c>
      <c r="C25" s="2" t="s">
        <v>38</v>
      </c>
      <c r="D25" s="11">
        <v>-546.72</v>
      </c>
      <c r="E25" s="11">
        <v>-855.2</v>
      </c>
      <c r="F25" s="11">
        <v>-844.66</v>
      </c>
      <c r="G25" s="11">
        <v>-393.36</v>
      </c>
      <c r="H25" s="11">
        <v>-253.19</v>
      </c>
      <c r="I25" s="11">
        <v>-168.15</v>
      </c>
      <c r="J25" s="11">
        <v>-616.46</v>
      </c>
      <c r="K25" s="11">
        <v>-287.45</v>
      </c>
      <c r="L25" s="11">
        <v>-205.88</v>
      </c>
      <c r="M25" s="11"/>
      <c r="N25" s="11">
        <v>-385.03</v>
      </c>
      <c r="O25" s="11">
        <v>-228.37</v>
      </c>
      <c r="P25" s="11">
        <v>-395.32</v>
      </c>
    </row>
    <row r="26" spans="1:16" x14ac:dyDescent="0.2">
      <c r="A26" s="6"/>
      <c r="B26" s="7" t="s">
        <v>50</v>
      </c>
      <c r="C26" s="2" t="s">
        <v>38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/>
      <c r="N26" s="6">
        <v>0</v>
      </c>
      <c r="O26" s="6">
        <v>0</v>
      </c>
      <c r="P26" s="6">
        <v>0</v>
      </c>
    </row>
    <row r="27" spans="1:16" x14ac:dyDescent="0.2">
      <c r="A27" s="6"/>
      <c r="B27" s="7" t="s">
        <v>42</v>
      </c>
      <c r="C27" s="2" t="s">
        <v>38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N27" s="6">
        <v>0</v>
      </c>
      <c r="O27" s="6">
        <v>0</v>
      </c>
      <c r="P27" s="6">
        <v>0</v>
      </c>
    </row>
    <row r="28" spans="1:16" x14ac:dyDescent="0.2">
      <c r="A28" s="6"/>
      <c r="B28" s="7" t="s">
        <v>53</v>
      </c>
      <c r="C28" s="2" t="s">
        <v>38</v>
      </c>
      <c r="D28" s="6">
        <v>-2340</v>
      </c>
      <c r="E28" s="6">
        <v>518.26</v>
      </c>
      <c r="F28" s="6">
        <v>-2342.4699999999998</v>
      </c>
      <c r="G28" s="6">
        <v>2702.21</v>
      </c>
      <c r="H28" s="6">
        <v>-115.85</v>
      </c>
      <c r="I28" s="6">
        <v>-594.41</v>
      </c>
      <c r="J28" s="6">
        <v>-1023.43</v>
      </c>
      <c r="K28" s="6">
        <v>-1818.7</v>
      </c>
      <c r="L28" s="6">
        <v>-475.89</v>
      </c>
      <c r="M28" s="6"/>
      <c r="N28" s="6">
        <v>-1323.03</v>
      </c>
      <c r="O28" s="6">
        <v>-108.79</v>
      </c>
      <c r="P28" s="6">
        <v>-7602.21</v>
      </c>
    </row>
    <row r="29" spans="1:16" x14ac:dyDescent="0.2">
      <c r="A29" s="6"/>
      <c r="B29" s="9" t="s">
        <v>21</v>
      </c>
      <c r="C29" s="9"/>
      <c r="D29" s="23">
        <f>D20+D21+D22+D23+D24+D25+D26+D27+D28</f>
        <v>296184.46000000002</v>
      </c>
      <c r="E29" s="23">
        <f t="shared" ref="E29:P29" si="1">E20+E21+E22+E23+E24+E25+E26+E27+E28</f>
        <v>558825.33000000007</v>
      </c>
      <c r="F29" s="23">
        <f t="shared" si="1"/>
        <v>435899.1999999999</v>
      </c>
      <c r="G29" s="23">
        <f t="shared" si="1"/>
        <v>275274.78000000003</v>
      </c>
      <c r="H29" s="23">
        <f t="shared" si="1"/>
        <v>132411.00999999998</v>
      </c>
      <c r="I29" s="23">
        <f t="shared" si="1"/>
        <v>109345.31999999999</v>
      </c>
      <c r="J29" s="23">
        <f t="shared" si="1"/>
        <v>325508.58999999997</v>
      </c>
      <c r="K29" s="23">
        <f t="shared" si="1"/>
        <v>151760.4</v>
      </c>
      <c r="L29" s="23">
        <f t="shared" si="1"/>
        <v>116804.28000000001</v>
      </c>
      <c r="M29" s="23">
        <f t="shared" si="1"/>
        <v>0</v>
      </c>
      <c r="N29" s="23">
        <f t="shared" si="1"/>
        <v>175112.23</v>
      </c>
      <c r="O29" s="23">
        <f t="shared" si="1"/>
        <v>117817.1</v>
      </c>
      <c r="P29" s="23">
        <f t="shared" si="1"/>
        <v>253586.29</v>
      </c>
    </row>
    <row r="30" spans="1:16" x14ac:dyDescent="0.2">
      <c r="A30" s="6"/>
      <c r="B30" s="9" t="s">
        <v>56</v>
      </c>
      <c r="C30" s="9"/>
      <c r="D30" s="34">
        <v>388</v>
      </c>
      <c r="E30" s="34">
        <v>765</v>
      </c>
      <c r="F30" s="34">
        <v>289</v>
      </c>
      <c r="G30" s="34">
        <v>321</v>
      </c>
      <c r="H30" s="34">
        <v>57</v>
      </c>
      <c r="I30" s="34">
        <v>103</v>
      </c>
      <c r="J30" s="34">
        <v>191</v>
      </c>
      <c r="K30" s="34">
        <v>130</v>
      </c>
      <c r="L30" s="34">
        <v>108</v>
      </c>
      <c r="M30" s="37">
        <f>M31+M32</f>
        <v>0</v>
      </c>
      <c r="N30" s="34">
        <v>193</v>
      </c>
      <c r="O30" s="34">
        <v>114</v>
      </c>
      <c r="P30" s="34">
        <v>376</v>
      </c>
    </row>
    <row r="31" spans="1:16" x14ac:dyDescent="0.2">
      <c r="A31" s="6"/>
      <c r="B31" s="9" t="s">
        <v>59</v>
      </c>
      <c r="C31" s="9"/>
      <c r="D31" s="31">
        <v>388</v>
      </c>
      <c r="E31" s="31">
        <v>765</v>
      </c>
      <c r="F31" s="31">
        <v>288</v>
      </c>
      <c r="G31" s="31">
        <v>319</v>
      </c>
      <c r="H31" s="31">
        <v>60</v>
      </c>
      <c r="I31" s="31">
        <v>104</v>
      </c>
      <c r="J31" s="31">
        <v>195</v>
      </c>
      <c r="K31" s="31">
        <v>125</v>
      </c>
      <c r="L31" s="31">
        <v>111</v>
      </c>
      <c r="M31" s="37">
        <f>M32+M33</f>
        <v>0</v>
      </c>
      <c r="N31" s="31">
        <v>192</v>
      </c>
      <c r="O31" s="31">
        <v>116</v>
      </c>
      <c r="P31" s="31">
        <v>368</v>
      </c>
    </row>
    <row r="32" spans="1:16" x14ac:dyDescent="0.2">
      <c r="A32" s="6"/>
      <c r="B32" s="3" t="s">
        <v>22</v>
      </c>
      <c r="C32" s="3"/>
      <c r="D32" s="27">
        <v>388</v>
      </c>
      <c r="E32" s="27">
        <v>765</v>
      </c>
      <c r="F32" s="27">
        <v>288</v>
      </c>
      <c r="G32" s="27">
        <v>319</v>
      </c>
      <c r="H32" s="39">
        <v>46</v>
      </c>
      <c r="I32" s="39">
        <v>104</v>
      </c>
      <c r="J32" s="39">
        <v>123</v>
      </c>
      <c r="K32" s="39">
        <v>98</v>
      </c>
      <c r="L32" s="39">
        <v>98</v>
      </c>
      <c r="M32" s="38"/>
      <c r="N32" s="39">
        <v>192</v>
      </c>
      <c r="O32" s="39">
        <v>116</v>
      </c>
      <c r="P32" s="39">
        <v>368</v>
      </c>
    </row>
    <row r="33" spans="1:18" x14ac:dyDescent="0.2">
      <c r="A33" s="6"/>
      <c r="B33" s="3" t="s">
        <v>23</v>
      </c>
      <c r="C33" s="3"/>
      <c r="D33" s="27">
        <v>0</v>
      </c>
      <c r="E33" s="27">
        <v>0</v>
      </c>
      <c r="F33" s="27">
        <v>0</v>
      </c>
      <c r="G33" s="27">
        <v>0</v>
      </c>
      <c r="H33" s="39">
        <v>14</v>
      </c>
      <c r="I33" s="39">
        <v>0</v>
      </c>
      <c r="J33" s="39">
        <v>72</v>
      </c>
      <c r="K33" s="39">
        <v>27</v>
      </c>
      <c r="L33" s="39">
        <v>13</v>
      </c>
      <c r="M33" s="38"/>
      <c r="N33" s="39">
        <v>0</v>
      </c>
      <c r="O33" s="39">
        <v>0</v>
      </c>
      <c r="P33" s="39">
        <v>0</v>
      </c>
    </row>
    <row r="34" spans="1:18" x14ac:dyDescent="0.2">
      <c r="A34" s="6"/>
      <c r="B34" s="7" t="s">
        <v>24</v>
      </c>
      <c r="C34" s="7" t="s">
        <v>38</v>
      </c>
      <c r="D34" s="11">
        <f>D29/D31</f>
        <v>763.36201030927839</v>
      </c>
      <c r="E34" s="11">
        <f t="shared" ref="E34:P34" si="2">E29/E31</f>
        <v>730.49062745098047</v>
      </c>
      <c r="F34" s="11">
        <f t="shared" si="2"/>
        <v>1513.5388888888886</v>
      </c>
      <c r="G34" s="11">
        <f t="shared" si="2"/>
        <v>862.93034482758628</v>
      </c>
      <c r="H34" s="11">
        <f t="shared" si="2"/>
        <v>2206.8501666666662</v>
      </c>
      <c r="I34" s="11">
        <f t="shared" si="2"/>
        <v>1051.3973076923075</v>
      </c>
      <c r="J34" s="11">
        <f t="shared" si="2"/>
        <v>1669.2748205128203</v>
      </c>
      <c r="K34" s="11">
        <f t="shared" si="2"/>
        <v>1214.0832</v>
      </c>
      <c r="L34" s="11">
        <f t="shared" si="2"/>
        <v>1052.2908108108109</v>
      </c>
      <c r="M34" s="11"/>
      <c r="N34" s="11">
        <f t="shared" si="2"/>
        <v>912.04286458333343</v>
      </c>
      <c r="O34" s="11">
        <f t="shared" si="2"/>
        <v>1015.6646551724139</v>
      </c>
      <c r="P34" s="11">
        <f t="shared" si="2"/>
        <v>689.09317934782609</v>
      </c>
    </row>
    <row r="35" spans="1:18" ht="14.25" customHeight="1" x14ac:dyDescent="0.2">
      <c r="A35" s="6"/>
      <c r="B35" s="9" t="s">
        <v>25</v>
      </c>
      <c r="C35" s="7" t="s">
        <v>38</v>
      </c>
      <c r="D35" s="12">
        <f t="shared" ref="D35:P35" si="3">D34/12</f>
        <v>63.61350085910653</v>
      </c>
      <c r="E35" s="12">
        <f t="shared" si="3"/>
        <v>60.87421895424837</v>
      </c>
      <c r="F35" s="12">
        <f t="shared" si="3"/>
        <v>126.12824074074071</v>
      </c>
      <c r="G35" s="12">
        <f t="shared" si="3"/>
        <v>71.910862068965528</v>
      </c>
      <c r="H35" s="12">
        <f t="shared" si="3"/>
        <v>183.90418055555551</v>
      </c>
      <c r="I35" s="12">
        <f t="shared" si="3"/>
        <v>87.616442307692296</v>
      </c>
      <c r="J35" s="12">
        <f t="shared" si="3"/>
        <v>139.10623504273502</v>
      </c>
      <c r="K35" s="12">
        <f t="shared" si="3"/>
        <v>101.17360000000001</v>
      </c>
      <c r="L35" s="12">
        <f t="shared" si="3"/>
        <v>87.6909009009009</v>
      </c>
      <c r="M35" s="12"/>
      <c r="N35" s="12">
        <f t="shared" si="3"/>
        <v>76.003572048611119</v>
      </c>
      <c r="O35" s="12">
        <f t="shared" si="3"/>
        <v>84.638721264367817</v>
      </c>
      <c r="P35" s="12">
        <f t="shared" si="3"/>
        <v>57.424431612318841</v>
      </c>
      <c r="Q35" s="26"/>
      <c r="R35" s="22"/>
    </row>
    <row r="36" spans="1:18" x14ac:dyDescent="0.2">
      <c r="A36" s="8"/>
      <c r="B36" s="25"/>
      <c r="C36" s="2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8" x14ac:dyDescent="0.2">
      <c r="B37" s="13" t="s">
        <v>26</v>
      </c>
      <c r="C37" s="13"/>
      <c r="F37" s="15"/>
      <c r="H37" s="16" t="s">
        <v>51</v>
      </c>
    </row>
    <row r="38" spans="1:18" x14ac:dyDescent="0.2">
      <c r="B38" s="17"/>
      <c r="C38" s="13"/>
    </row>
    <row r="39" spans="1:18" x14ac:dyDescent="0.2">
      <c r="B39" s="20"/>
      <c r="C39" s="17"/>
    </row>
    <row r="40" spans="1:18" x14ac:dyDescent="0.2">
      <c r="B40" s="20"/>
      <c r="C40" s="20"/>
    </row>
    <row r="41" spans="1:18" x14ac:dyDescent="0.2">
      <c r="B41" s="20"/>
      <c r="C41" s="20"/>
    </row>
    <row r="42" spans="1:18" x14ac:dyDescent="0.2">
      <c r="B42" s="13"/>
      <c r="C42" s="13"/>
    </row>
    <row r="43" spans="1:18" x14ac:dyDescent="0.2">
      <c r="B43" s="13"/>
      <c r="C43" s="13"/>
    </row>
    <row r="44" spans="1:18" x14ac:dyDescent="0.2">
      <c r="B44" s="13"/>
      <c r="C44" s="13"/>
    </row>
    <row r="45" spans="1:18" x14ac:dyDescent="0.2">
      <c r="B45" s="13"/>
      <c r="C45" s="13"/>
    </row>
    <row r="46" spans="1:18" x14ac:dyDescent="0.2">
      <c r="B46" s="13"/>
      <c r="C46" s="13"/>
    </row>
    <row r="47" spans="1:18" x14ac:dyDescent="0.2">
      <c r="B47" s="13"/>
      <c r="C47" s="13"/>
    </row>
    <row r="48" spans="1:18" x14ac:dyDescent="0.2">
      <c r="B48" s="13"/>
      <c r="C48" s="13"/>
    </row>
    <row r="49" spans="2:3" x14ac:dyDescent="0.2">
      <c r="B49" s="13"/>
      <c r="C49" s="13"/>
    </row>
    <row r="50" spans="2:3" x14ac:dyDescent="0.2">
      <c r="B50" s="13"/>
      <c r="C50" s="13"/>
    </row>
    <row r="51" spans="2:3" x14ac:dyDescent="0.2">
      <c r="B51" s="13"/>
      <c r="C51" s="13"/>
    </row>
    <row r="52" spans="2:3" x14ac:dyDescent="0.2">
      <c r="B52" s="13"/>
      <c r="C52" s="13"/>
    </row>
    <row r="53" spans="2:3" x14ac:dyDescent="0.2">
      <c r="B53" s="13"/>
      <c r="C53" s="13"/>
    </row>
    <row r="54" spans="2:3" x14ac:dyDescent="0.2">
      <c r="B54" s="13"/>
      <c r="C54" s="13"/>
    </row>
    <row r="55" spans="2:3" x14ac:dyDescent="0.2">
      <c r="B55" s="13"/>
      <c r="C55" s="13"/>
    </row>
    <row r="56" spans="2:3" x14ac:dyDescent="0.2">
      <c r="B56" s="13"/>
      <c r="C56" s="13"/>
    </row>
    <row r="57" spans="2:3" x14ac:dyDescent="0.2">
      <c r="B57" s="13"/>
      <c r="C57" s="13"/>
    </row>
    <row r="58" spans="2:3" x14ac:dyDescent="0.2">
      <c r="B58" s="13"/>
      <c r="C58" s="13"/>
    </row>
    <row r="59" spans="2:3" x14ac:dyDescent="0.2">
      <c r="B59" s="13"/>
      <c r="C59" s="13"/>
    </row>
    <row r="60" spans="2:3" x14ac:dyDescent="0.2">
      <c r="B60" s="13"/>
      <c r="C60" s="13"/>
    </row>
    <row r="61" spans="2:3" x14ac:dyDescent="0.2">
      <c r="B61" s="13"/>
      <c r="C61" s="13"/>
    </row>
    <row r="62" spans="2:3" x14ac:dyDescent="0.2">
      <c r="B62" s="13"/>
      <c r="C62" s="13"/>
    </row>
    <row r="63" spans="2:3" x14ac:dyDescent="0.2">
      <c r="B63" s="13"/>
      <c r="C63" s="13"/>
    </row>
    <row r="64" spans="2:3" x14ac:dyDescent="0.2">
      <c r="B64" s="13"/>
      <c r="C64" s="13"/>
    </row>
    <row r="65" spans="2:3" x14ac:dyDescent="0.2">
      <c r="B65" s="13"/>
      <c r="C65" s="13"/>
    </row>
    <row r="66" spans="2:3" x14ac:dyDescent="0.2">
      <c r="B66" s="13"/>
      <c r="C66" s="13"/>
    </row>
    <row r="67" spans="2:3" x14ac:dyDescent="0.2">
      <c r="B67" s="13"/>
      <c r="C67" s="13"/>
    </row>
    <row r="68" spans="2:3" x14ac:dyDescent="0.2">
      <c r="B68" s="13"/>
      <c r="C68" s="13"/>
    </row>
    <row r="69" spans="2:3" x14ac:dyDescent="0.2">
      <c r="B69" s="13"/>
      <c r="C69" s="13"/>
    </row>
    <row r="70" spans="2:3" x14ac:dyDescent="0.2">
      <c r="B70" s="13"/>
      <c r="C70" s="13"/>
    </row>
    <row r="71" spans="2:3" x14ac:dyDescent="0.2">
      <c r="B71" s="13"/>
      <c r="C71" s="13"/>
    </row>
    <row r="72" spans="2:3" x14ac:dyDescent="0.2">
      <c r="B72" s="18"/>
      <c r="C72" s="18"/>
    </row>
    <row r="73" spans="2:3" x14ac:dyDescent="0.2">
      <c r="B73" s="13"/>
      <c r="C73" s="13"/>
    </row>
    <row r="74" spans="2:3" x14ac:dyDescent="0.2">
      <c r="B74" s="13"/>
      <c r="C74" s="13"/>
    </row>
    <row r="75" spans="2:3" x14ac:dyDescent="0.2">
      <c r="B75" s="13"/>
      <c r="C75" s="13"/>
    </row>
    <row r="76" spans="2:3" x14ac:dyDescent="0.2">
      <c r="B76" s="13"/>
      <c r="C76" s="13"/>
    </row>
    <row r="77" spans="2:3" x14ac:dyDescent="0.2">
      <c r="B77" s="13"/>
      <c r="C77" s="13"/>
    </row>
    <row r="78" spans="2:3" x14ac:dyDescent="0.2">
      <c r="B78" s="13"/>
      <c r="C78" s="13"/>
    </row>
    <row r="79" spans="2:3" x14ac:dyDescent="0.2">
      <c r="B79" s="13"/>
      <c r="C79" s="13"/>
    </row>
    <row r="80" spans="2:3" x14ac:dyDescent="0.2">
      <c r="B80" s="13"/>
      <c r="C80" s="13"/>
    </row>
    <row r="81" spans="2:3" x14ac:dyDescent="0.2">
      <c r="B81" s="13"/>
      <c r="C81" s="13"/>
    </row>
    <row r="82" spans="2:3" x14ac:dyDescent="0.2">
      <c r="B82" s="13"/>
      <c r="C82" s="13"/>
    </row>
    <row r="83" spans="2:3" x14ac:dyDescent="0.2">
      <c r="B83" s="13"/>
      <c r="C83" s="13"/>
    </row>
    <row r="84" spans="2:3" x14ac:dyDescent="0.2">
      <c r="B84" s="13"/>
      <c r="C84" s="13"/>
    </row>
    <row r="85" spans="2:3" x14ac:dyDescent="0.2">
      <c r="B85" s="13"/>
      <c r="C85" s="13"/>
    </row>
    <row r="86" spans="2:3" x14ac:dyDescent="0.2">
      <c r="B86" s="13"/>
      <c r="C86" s="13"/>
    </row>
    <row r="87" spans="2:3" x14ac:dyDescent="0.2">
      <c r="B87" s="13"/>
      <c r="C87" s="13"/>
    </row>
    <row r="88" spans="2:3" x14ac:dyDescent="0.2">
      <c r="B88" s="13"/>
      <c r="C88" s="13"/>
    </row>
    <row r="89" spans="2:3" x14ac:dyDescent="0.2">
      <c r="B89" s="13"/>
      <c r="C89" s="13"/>
    </row>
    <row r="90" spans="2:3" x14ac:dyDescent="0.2">
      <c r="B90" s="13"/>
      <c r="C90" s="13"/>
    </row>
    <row r="91" spans="2:3" x14ac:dyDescent="0.2">
      <c r="B91" s="13"/>
      <c r="C91" s="13"/>
    </row>
    <row r="92" spans="2:3" x14ac:dyDescent="0.2">
      <c r="B92" s="13"/>
      <c r="C92" s="13"/>
    </row>
    <row r="93" spans="2:3" x14ac:dyDescent="0.2">
      <c r="B93" s="18"/>
      <c r="C93" s="18"/>
    </row>
  </sheetData>
  <mergeCells count="10">
    <mergeCell ref="A2:G2"/>
    <mergeCell ref="A3:G3"/>
    <mergeCell ref="A4:G4"/>
    <mergeCell ref="A5:G5"/>
    <mergeCell ref="D9:P9"/>
    <mergeCell ref="A6:G6"/>
    <mergeCell ref="A7:G7"/>
    <mergeCell ref="A9:A10"/>
    <mergeCell ref="B9:B10"/>
    <mergeCell ref="C9:C10"/>
  </mergeCells>
  <phoneticPr fontId="8" type="noConversion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zoomScale="120" zoomScaleNormal="120" workbookViewId="0">
      <selection activeCell="D32" sqref="D32:K32"/>
    </sheetView>
  </sheetViews>
  <sheetFormatPr defaultRowHeight="12.75" x14ac:dyDescent="0.2"/>
  <cols>
    <col min="1" max="1" width="5.7109375" customWidth="1"/>
    <col min="2" max="2" width="38.42578125" customWidth="1"/>
    <col min="3" max="3" width="7.140625" customWidth="1"/>
    <col min="4" max="4" width="13.140625" customWidth="1"/>
    <col min="5" max="5" width="11.85546875" customWidth="1"/>
    <col min="6" max="6" width="12.7109375" customWidth="1"/>
    <col min="7" max="7" width="13.28515625" customWidth="1"/>
    <col min="8" max="8" width="12" customWidth="1"/>
    <col min="9" max="9" width="12.85546875" customWidth="1"/>
    <col min="10" max="10" width="16" customWidth="1"/>
  </cols>
  <sheetData>
    <row r="1" spans="1:14" x14ac:dyDescent="0.2">
      <c r="J1" s="40" t="s">
        <v>28</v>
      </c>
    </row>
    <row r="2" spans="1:14" x14ac:dyDescent="0.2">
      <c r="H2" s="40" t="s">
        <v>66</v>
      </c>
      <c r="I2" s="40"/>
      <c r="J2" s="40"/>
      <c r="K2" s="40"/>
    </row>
    <row r="3" spans="1:14" x14ac:dyDescent="0.2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51"/>
    </row>
    <row r="4" spans="1:14" x14ac:dyDescent="0.2">
      <c r="A4" s="42" t="s">
        <v>65</v>
      </c>
      <c r="B4" s="42"/>
      <c r="C4" s="42"/>
      <c r="D4" s="42"/>
      <c r="E4" s="42"/>
      <c r="F4" s="42"/>
      <c r="G4" s="42"/>
      <c r="H4" s="42"/>
      <c r="I4" s="42"/>
      <c r="J4" s="43"/>
      <c r="K4" s="30"/>
    </row>
    <row r="5" spans="1:14" x14ac:dyDescent="0.2">
      <c r="A5" s="42" t="s">
        <v>60</v>
      </c>
      <c r="B5" s="42"/>
      <c r="C5" s="42"/>
      <c r="D5" s="42"/>
      <c r="E5" s="42"/>
      <c r="F5" s="42"/>
      <c r="G5" s="42"/>
      <c r="H5" s="42"/>
      <c r="I5" s="42"/>
      <c r="J5" s="43"/>
      <c r="K5" s="30"/>
    </row>
    <row r="6" spans="1:14" x14ac:dyDescent="0.2">
      <c r="A6" s="43"/>
      <c r="B6" s="43"/>
      <c r="C6" s="43"/>
      <c r="D6" s="43"/>
      <c r="E6" s="43"/>
      <c r="F6" s="43"/>
      <c r="G6" s="43"/>
      <c r="H6" s="43"/>
      <c r="I6" s="43"/>
      <c r="J6" s="30"/>
      <c r="K6" s="30"/>
    </row>
    <row r="7" spans="1:14" ht="14.25" x14ac:dyDescent="0.2">
      <c r="A7" s="47" t="s">
        <v>29</v>
      </c>
      <c r="B7" s="47"/>
      <c r="C7" s="47"/>
      <c r="D7" s="47"/>
      <c r="E7" s="47"/>
      <c r="F7" s="47"/>
      <c r="G7" s="47"/>
      <c r="H7" s="47"/>
      <c r="I7" s="47"/>
      <c r="J7" s="30"/>
      <c r="K7" s="30"/>
    </row>
    <row r="8" spans="1:14" ht="14.25" x14ac:dyDescent="0.2">
      <c r="A8" s="47" t="s">
        <v>61</v>
      </c>
      <c r="B8" s="47"/>
      <c r="C8" s="47"/>
      <c r="D8" s="47"/>
      <c r="E8" s="47"/>
      <c r="F8" s="47"/>
      <c r="G8" s="47"/>
      <c r="H8" s="47"/>
      <c r="I8" s="47"/>
      <c r="J8" s="30"/>
      <c r="K8" s="30"/>
    </row>
    <row r="9" spans="1:1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4" x14ac:dyDescent="0.2">
      <c r="A10" s="54" t="s">
        <v>2</v>
      </c>
      <c r="B10" s="54" t="s">
        <v>3</v>
      </c>
      <c r="C10" s="55" t="s">
        <v>37</v>
      </c>
      <c r="D10" s="54" t="s">
        <v>47</v>
      </c>
      <c r="E10" s="54"/>
      <c r="F10" s="54"/>
      <c r="G10" s="54"/>
      <c r="H10" s="54"/>
      <c r="I10" s="54"/>
      <c r="J10" s="57"/>
      <c r="K10" s="57"/>
    </row>
    <row r="11" spans="1:14" x14ac:dyDescent="0.2">
      <c r="A11" s="54"/>
      <c r="B11" s="54"/>
      <c r="C11" s="56"/>
      <c r="D11" s="27" t="s">
        <v>36</v>
      </c>
      <c r="E11" s="27" t="s">
        <v>30</v>
      </c>
      <c r="F11" s="27" t="s">
        <v>31</v>
      </c>
      <c r="G11" s="27" t="s">
        <v>32</v>
      </c>
      <c r="H11" s="27" t="s">
        <v>33</v>
      </c>
      <c r="I11" s="27" t="s">
        <v>34</v>
      </c>
      <c r="J11" s="27" t="s">
        <v>62</v>
      </c>
      <c r="K11" s="29" t="s">
        <v>52</v>
      </c>
      <c r="L11" s="19"/>
      <c r="M11" s="19"/>
      <c r="N11" s="19"/>
    </row>
    <row r="12" spans="1:14" x14ac:dyDescent="0.2">
      <c r="A12" s="1"/>
      <c r="B12" s="2" t="s">
        <v>14</v>
      </c>
      <c r="C12" s="2" t="s">
        <v>38</v>
      </c>
      <c r="D12" s="6">
        <v>92046</v>
      </c>
      <c r="E12" s="6">
        <v>82303</v>
      </c>
      <c r="F12" s="6">
        <v>87764</v>
      </c>
      <c r="G12" s="6">
        <v>41727</v>
      </c>
      <c r="H12" s="6">
        <v>32857</v>
      </c>
      <c r="I12" s="6">
        <v>32877</v>
      </c>
      <c r="J12" s="6">
        <v>184970</v>
      </c>
      <c r="K12" s="6">
        <v>23753</v>
      </c>
      <c r="L12" s="19"/>
      <c r="M12" s="19"/>
      <c r="N12" s="19"/>
    </row>
    <row r="13" spans="1:14" x14ac:dyDescent="0.2">
      <c r="A13" s="6">
        <v>1100</v>
      </c>
      <c r="B13" s="7" t="s">
        <v>15</v>
      </c>
      <c r="C13" s="2" t="s">
        <v>38</v>
      </c>
      <c r="D13" s="6">
        <v>398416.79</v>
      </c>
      <c r="E13" s="6">
        <v>344593.28</v>
      </c>
      <c r="F13" s="6">
        <v>321522.26</v>
      </c>
      <c r="G13" s="6">
        <v>158358.66</v>
      </c>
      <c r="H13" s="6">
        <v>174978.34</v>
      </c>
      <c r="I13" s="6">
        <v>109643.57</v>
      </c>
      <c r="J13" s="6">
        <v>96312.66</v>
      </c>
      <c r="K13" s="6">
        <v>96210.92</v>
      </c>
    </row>
    <row r="14" spans="1:14" ht="25.5" x14ac:dyDescent="0.2">
      <c r="A14" s="6"/>
      <c r="B14" s="7" t="s">
        <v>16</v>
      </c>
      <c r="C14" s="2" t="s">
        <v>38</v>
      </c>
      <c r="D14" s="6">
        <v>103713.97</v>
      </c>
      <c r="E14" s="6">
        <v>89454.41</v>
      </c>
      <c r="F14" s="6">
        <v>80495.600000000006</v>
      </c>
      <c r="G14" s="6">
        <v>41487.79</v>
      </c>
      <c r="H14" s="6">
        <v>47386.02</v>
      </c>
      <c r="I14" s="6">
        <v>27041.82</v>
      </c>
      <c r="J14" s="6">
        <v>24080.99</v>
      </c>
      <c r="K14" s="6">
        <v>25034.959999999999</v>
      </c>
    </row>
    <row r="15" spans="1:14" x14ac:dyDescent="0.2">
      <c r="A15" s="6">
        <v>2110</v>
      </c>
      <c r="B15" s="7" t="s">
        <v>40</v>
      </c>
      <c r="C15" s="2" t="s">
        <v>38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4" x14ac:dyDescent="0.2">
      <c r="A16" s="6">
        <v>2200</v>
      </c>
      <c r="B16" s="7" t="s">
        <v>17</v>
      </c>
      <c r="C16" s="2" t="s">
        <v>38</v>
      </c>
      <c r="D16" s="6">
        <v>66248.240000000005</v>
      </c>
      <c r="E16" s="6">
        <v>36604.660000000003</v>
      </c>
      <c r="F16" s="6">
        <v>42811.5</v>
      </c>
      <c r="G16" s="6">
        <v>22141.21</v>
      </c>
      <c r="H16" s="6">
        <v>26657.87</v>
      </c>
      <c r="I16" s="6">
        <v>12441.09</v>
      </c>
      <c r="J16" s="6">
        <v>51093.56</v>
      </c>
      <c r="K16" s="6">
        <v>34800.629999999997</v>
      </c>
    </row>
    <row r="17" spans="1:11" ht="25.5" x14ac:dyDescent="0.2">
      <c r="A17" s="6">
        <v>2300</v>
      </c>
      <c r="B17" s="7" t="s">
        <v>18</v>
      </c>
      <c r="C17" s="2" t="s">
        <v>38</v>
      </c>
      <c r="D17" s="6">
        <v>101254.97</v>
      </c>
      <c r="E17" s="6">
        <v>79135.73</v>
      </c>
      <c r="F17" s="6">
        <v>64599.18</v>
      </c>
      <c r="G17" s="6">
        <v>43144.28</v>
      </c>
      <c r="H17" s="6">
        <v>38421.22</v>
      </c>
      <c r="I17" s="6">
        <v>27715.81</v>
      </c>
      <c r="J17" s="6">
        <v>23008.26</v>
      </c>
      <c r="K17" s="6">
        <v>18776.66</v>
      </c>
    </row>
    <row r="18" spans="1:11" x14ac:dyDescent="0.2">
      <c r="A18" s="6">
        <v>5000</v>
      </c>
      <c r="B18" s="7" t="s">
        <v>19</v>
      </c>
      <c r="C18" s="2" t="s">
        <v>38</v>
      </c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9" t="s">
        <v>20</v>
      </c>
      <c r="C19" s="2" t="s">
        <v>38</v>
      </c>
      <c r="D19" s="10">
        <f t="shared" ref="D19:I19" si="0">SUM(D13:D18)</f>
        <v>669633.97</v>
      </c>
      <c r="E19" s="10">
        <f t="shared" si="0"/>
        <v>549788.08000000007</v>
      </c>
      <c r="F19" s="10">
        <f t="shared" si="0"/>
        <v>509428.54</v>
      </c>
      <c r="G19" s="10">
        <f t="shared" si="0"/>
        <v>265131.94</v>
      </c>
      <c r="H19" s="10">
        <f t="shared" si="0"/>
        <v>287443.44999999995</v>
      </c>
      <c r="I19" s="10">
        <f t="shared" si="0"/>
        <v>176842.29</v>
      </c>
      <c r="J19" s="10">
        <f>SUM(J13:J18)</f>
        <v>194495.47000000003</v>
      </c>
      <c r="K19" s="10">
        <f>SUM(K13:K18)</f>
        <v>174823.17</v>
      </c>
    </row>
    <row r="20" spans="1:11" x14ac:dyDescent="0.2">
      <c r="A20" s="6"/>
      <c r="B20" s="7" t="s">
        <v>45</v>
      </c>
      <c r="C20" s="2" t="s">
        <v>38</v>
      </c>
      <c r="D20" s="6">
        <v>-79027.759999999995</v>
      </c>
      <c r="E20" s="6">
        <v>-50796.6</v>
      </c>
      <c r="F20" s="6">
        <v>-42696.06</v>
      </c>
      <c r="G20" s="6">
        <v>-28587.16</v>
      </c>
      <c r="H20" s="6">
        <v>-20265.009999999998</v>
      </c>
      <c r="I20" s="6">
        <v>-12726.33</v>
      </c>
      <c r="J20" s="6">
        <v>-13149</v>
      </c>
      <c r="K20" s="6">
        <v>-12036.65</v>
      </c>
    </row>
    <row r="21" spans="1:11" x14ac:dyDescent="0.2">
      <c r="A21" s="6"/>
      <c r="B21" s="7" t="s">
        <v>44</v>
      </c>
      <c r="C21" s="2" t="s">
        <v>38</v>
      </c>
      <c r="D21" s="6">
        <v>-346.44</v>
      </c>
      <c r="E21" s="6">
        <v>-76.86</v>
      </c>
      <c r="F21" s="6">
        <v>-65.06</v>
      </c>
      <c r="G21" s="6">
        <v>-132</v>
      </c>
      <c r="H21" s="6">
        <v>-5460.78</v>
      </c>
      <c r="I21" s="6">
        <v>-357.53</v>
      </c>
      <c r="J21" s="6">
        <v>-21</v>
      </c>
      <c r="K21" s="6">
        <v>-171.71</v>
      </c>
    </row>
    <row r="22" spans="1:11" x14ac:dyDescent="0.2">
      <c r="A22" s="6"/>
      <c r="B22" s="7" t="s">
        <v>46</v>
      </c>
      <c r="C22" s="2" t="s">
        <v>38</v>
      </c>
      <c r="D22" s="6">
        <v>-6197.71</v>
      </c>
      <c r="E22" s="6">
        <v>-5494.27</v>
      </c>
      <c r="F22" s="6">
        <v>-3836.65</v>
      </c>
      <c r="G22" s="6">
        <v>-2657</v>
      </c>
      <c r="H22" s="6">
        <v>-2491</v>
      </c>
      <c r="I22" s="6">
        <v>-1552</v>
      </c>
      <c r="J22" s="6">
        <v>-1678</v>
      </c>
      <c r="K22" s="6">
        <v>-1536.9</v>
      </c>
    </row>
    <row r="23" spans="1:11" x14ac:dyDescent="0.2">
      <c r="A23" s="6"/>
      <c r="B23" s="7" t="s">
        <v>49</v>
      </c>
      <c r="C23" s="2" t="s">
        <v>38</v>
      </c>
      <c r="D23" s="11">
        <v>-1493.02</v>
      </c>
      <c r="E23" s="11">
        <v>-1323.57</v>
      </c>
      <c r="F23" s="11">
        <v>-924.25</v>
      </c>
      <c r="G23" s="11">
        <v>-640.07000000000005</v>
      </c>
      <c r="H23" s="11">
        <v>-600.08000000000004</v>
      </c>
      <c r="I23" s="11">
        <v>-373.88</v>
      </c>
      <c r="J23" s="11">
        <v>-404.23</v>
      </c>
      <c r="K23" s="6">
        <v>-370.24</v>
      </c>
    </row>
    <row r="24" spans="1:11" x14ac:dyDescent="0.2">
      <c r="A24" s="6"/>
      <c r="B24" s="7" t="s">
        <v>50</v>
      </c>
      <c r="C24" s="2" t="s">
        <v>38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">
      <c r="A25" s="6"/>
      <c r="B25" s="7" t="s">
        <v>54</v>
      </c>
      <c r="C25" s="2" t="s">
        <v>38</v>
      </c>
      <c r="D25" s="6">
        <v>-121</v>
      </c>
      <c r="E25" s="6">
        <v>-239.24</v>
      </c>
      <c r="F25" s="6">
        <v>0</v>
      </c>
      <c r="G25" s="6">
        <v>-217.8</v>
      </c>
      <c r="H25" s="6">
        <v>-78.650000000000006</v>
      </c>
      <c r="I25" s="6">
        <v>-49.73</v>
      </c>
      <c r="J25" s="6">
        <v>-42</v>
      </c>
      <c r="K25" s="6">
        <v>0</v>
      </c>
    </row>
    <row r="26" spans="1:11" x14ac:dyDescent="0.2">
      <c r="A26" s="6"/>
      <c r="B26" s="7" t="s">
        <v>63</v>
      </c>
      <c r="C26" s="2" t="s">
        <v>38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x14ac:dyDescent="0.2">
      <c r="A27" s="6"/>
      <c r="B27" s="9" t="s">
        <v>21</v>
      </c>
      <c r="C27" s="2" t="s">
        <v>38</v>
      </c>
      <c r="D27" s="23">
        <f>D19++D20+D21+D22+D23+D24+D25+D26</f>
        <v>582448.04</v>
      </c>
      <c r="E27" s="23">
        <f t="shared" ref="E27:K27" si="1">E19++E20+E21+E22+E23+E24+E25+E26</f>
        <v>491857.5400000001</v>
      </c>
      <c r="F27" s="23">
        <f t="shared" si="1"/>
        <v>461906.51999999996</v>
      </c>
      <c r="G27" s="23">
        <f t="shared" si="1"/>
        <v>232897.91</v>
      </c>
      <c r="H27" s="23">
        <f t="shared" si="1"/>
        <v>258547.92999999996</v>
      </c>
      <c r="I27" s="23">
        <f t="shared" si="1"/>
        <v>161782.82</v>
      </c>
      <c r="J27" s="23">
        <f t="shared" si="1"/>
        <v>179201.24000000002</v>
      </c>
      <c r="K27" s="23">
        <f t="shared" si="1"/>
        <v>160707.67000000004</v>
      </c>
    </row>
    <row r="28" spans="1:11" x14ac:dyDescent="0.2">
      <c r="A28" s="6"/>
      <c r="B28" s="9" t="s">
        <v>56</v>
      </c>
      <c r="C28" s="7"/>
      <c r="D28" s="34">
        <v>236</v>
      </c>
      <c r="E28" s="34">
        <v>237</v>
      </c>
      <c r="F28" s="34">
        <v>212</v>
      </c>
      <c r="G28" s="34">
        <v>78</v>
      </c>
      <c r="H28" s="34">
        <v>84</v>
      </c>
      <c r="I28" s="34">
        <v>59</v>
      </c>
      <c r="J28" s="34">
        <v>65</v>
      </c>
      <c r="K28" s="6">
        <v>48</v>
      </c>
    </row>
    <row r="29" spans="1:11" x14ac:dyDescent="0.2">
      <c r="A29" s="6"/>
      <c r="B29" s="9" t="s">
        <v>59</v>
      </c>
      <c r="C29" s="9"/>
      <c r="D29" s="31">
        <v>240</v>
      </c>
      <c r="E29" s="31">
        <v>239</v>
      </c>
      <c r="F29" s="31">
        <v>215</v>
      </c>
      <c r="G29" s="31">
        <v>80</v>
      </c>
      <c r="H29" s="31">
        <v>89</v>
      </c>
      <c r="I29" s="31">
        <v>65</v>
      </c>
      <c r="J29" s="31">
        <v>62</v>
      </c>
      <c r="K29" s="6">
        <v>52</v>
      </c>
    </row>
    <row r="30" spans="1:11" x14ac:dyDescent="0.2">
      <c r="A30" s="6"/>
      <c r="B30" s="7" t="s">
        <v>24</v>
      </c>
      <c r="C30" s="7" t="s">
        <v>38</v>
      </c>
      <c r="D30" s="11">
        <f t="shared" ref="D30:I30" si="2">D27/D29</f>
        <v>2426.8668333333335</v>
      </c>
      <c r="E30" s="11">
        <f t="shared" si="2"/>
        <v>2057.9813389121341</v>
      </c>
      <c r="F30" s="11">
        <f t="shared" si="2"/>
        <v>2148.4024186046508</v>
      </c>
      <c r="G30" s="11">
        <f t="shared" si="2"/>
        <v>2911.2238750000001</v>
      </c>
      <c r="H30" s="11">
        <f t="shared" si="2"/>
        <v>2905.0329213483142</v>
      </c>
      <c r="I30" s="11">
        <f t="shared" si="2"/>
        <v>2488.9664615384618</v>
      </c>
      <c r="J30" s="11">
        <f>J27/J29</f>
        <v>2890.3425806451614</v>
      </c>
      <c r="K30" s="11">
        <f>K27/K29</f>
        <v>3090.5321153846162</v>
      </c>
    </row>
    <row r="31" spans="1:11" ht="25.5" x14ac:dyDescent="0.2">
      <c r="A31" s="6"/>
      <c r="B31" s="9" t="s">
        <v>35</v>
      </c>
      <c r="C31" s="7" t="s">
        <v>38</v>
      </c>
      <c r="D31" s="12">
        <f t="shared" ref="D31:I31" si="3">D30/12</f>
        <v>202.23890277777778</v>
      </c>
      <c r="E31" s="12">
        <f t="shared" si="3"/>
        <v>171.4984449093445</v>
      </c>
      <c r="F31" s="12">
        <f t="shared" si="3"/>
        <v>179.0335348837209</v>
      </c>
      <c r="G31" s="12">
        <f t="shared" si="3"/>
        <v>242.60198958333334</v>
      </c>
      <c r="H31" s="12">
        <f t="shared" si="3"/>
        <v>242.08607677902617</v>
      </c>
      <c r="I31" s="12">
        <f t="shared" si="3"/>
        <v>207.41387179487182</v>
      </c>
      <c r="J31" s="12">
        <f>J30/12</f>
        <v>240.86188172043012</v>
      </c>
      <c r="K31" s="12">
        <f>K30/12</f>
        <v>257.544342948718</v>
      </c>
    </row>
    <row r="32" spans="1:11" x14ac:dyDescent="0.2">
      <c r="A32" s="32"/>
      <c r="B32" s="7"/>
      <c r="C32" s="7"/>
      <c r="D32" s="36"/>
      <c r="E32" s="36"/>
      <c r="F32" s="36"/>
      <c r="G32" s="36"/>
      <c r="H32" s="36"/>
      <c r="I32" s="36"/>
      <c r="J32" s="36"/>
      <c r="K32" s="35"/>
    </row>
    <row r="33" spans="2:9" x14ac:dyDescent="0.2">
      <c r="B33" s="14"/>
      <c r="C33" s="14"/>
    </row>
    <row r="34" spans="2:9" x14ac:dyDescent="0.2">
      <c r="B34" s="52" t="s">
        <v>26</v>
      </c>
      <c r="C34" s="52"/>
      <c r="D34" s="53"/>
      <c r="I34" s="16" t="s">
        <v>51</v>
      </c>
    </row>
    <row r="35" spans="2:9" x14ac:dyDescent="0.2">
      <c r="B35" s="13"/>
      <c r="C35" s="13"/>
    </row>
    <row r="36" spans="2:9" x14ac:dyDescent="0.2">
      <c r="B36" s="13"/>
      <c r="C36" s="13"/>
    </row>
    <row r="37" spans="2:9" x14ac:dyDescent="0.2">
      <c r="B37" s="17"/>
      <c r="C37" s="17"/>
    </row>
    <row r="38" spans="2:9" x14ac:dyDescent="0.2">
      <c r="B38" s="20"/>
      <c r="C38" s="20"/>
    </row>
    <row r="39" spans="2:9" x14ac:dyDescent="0.2">
      <c r="B39" s="13"/>
      <c r="C39" s="13"/>
    </row>
    <row r="40" spans="2:9" x14ac:dyDescent="0.2">
      <c r="B40" s="13"/>
      <c r="C40" s="13"/>
    </row>
    <row r="41" spans="2:9" x14ac:dyDescent="0.2">
      <c r="B41" s="13"/>
      <c r="C41" s="13"/>
    </row>
    <row r="42" spans="2:9" x14ac:dyDescent="0.2">
      <c r="B42" s="13"/>
      <c r="C42" s="13"/>
    </row>
    <row r="43" spans="2:9" x14ac:dyDescent="0.2">
      <c r="B43" s="13"/>
      <c r="C43" s="13"/>
    </row>
    <row r="44" spans="2:9" x14ac:dyDescent="0.2">
      <c r="B44" s="13"/>
      <c r="C44" s="13"/>
    </row>
    <row r="45" spans="2:9" x14ac:dyDescent="0.2">
      <c r="B45" s="13"/>
      <c r="C45" s="13"/>
    </row>
    <row r="46" spans="2:9" x14ac:dyDescent="0.2">
      <c r="B46" s="13"/>
      <c r="C46" s="13"/>
    </row>
    <row r="47" spans="2:9" x14ac:dyDescent="0.2">
      <c r="B47" s="13"/>
      <c r="C47" s="13"/>
    </row>
    <row r="48" spans="2:9" x14ac:dyDescent="0.2">
      <c r="B48" s="13"/>
      <c r="C48" s="13"/>
    </row>
    <row r="49" spans="2:3" x14ac:dyDescent="0.2">
      <c r="B49" s="13"/>
      <c r="C49" s="13"/>
    </row>
    <row r="50" spans="2:3" x14ac:dyDescent="0.2">
      <c r="B50" s="13"/>
      <c r="C50" s="13"/>
    </row>
    <row r="51" spans="2:3" x14ac:dyDescent="0.2">
      <c r="B51" s="13"/>
      <c r="C51" s="13"/>
    </row>
    <row r="52" spans="2:3" x14ac:dyDescent="0.2">
      <c r="B52" s="13"/>
      <c r="C52" s="13"/>
    </row>
    <row r="53" spans="2:3" x14ac:dyDescent="0.2">
      <c r="B53" s="13"/>
      <c r="C53" s="13"/>
    </row>
    <row r="54" spans="2:3" x14ac:dyDescent="0.2">
      <c r="B54" s="13"/>
      <c r="C54" s="13"/>
    </row>
    <row r="55" spans="2:3" x14ac:dyDescent="0.2">
      <c r="B55" s="13"/>
      <c r="C55" s="13"/>
    </row>
    <row r="56" spans="2:3" x14ac:dyDescent="0.2">
      <c r="B56" s="13"/>
      <c r="C56" s="13"/>
    </row>
    <row r="57" spans="2:3" x14ac:dyDescent="0.2">
      <c r="B57" s="13"/>
      <c r="C57" s="13"/>
    </row>
    <row r="58" spans="2:3" x14ac:dyDescent="0.2">
      <c r="B58" s="13"/>
      <c r="C58" s="13"/>
    </row>
    <row r="59" spans="2:3" x14ac:dyDescent="0.2">
      <c r="B59" s="13"/>
      <c r="C59" s="13"/>
    </row>
    <row r="60" spans="2:3" x14ac:dyDescent="0.2">
      <c r="B60" s="13"/>
      <c r="C60" s="13"/>
    </row>
    <row r="61" spans="2:3" x14ac:dyDescent="0.2">
      <c r="B61" s="13"/>
      <c r="C61" s="13"/>
    </row>
    <row r="62" spans="2:3" x14ac:dyDescent="0.2">
      <c r="B62" s="13"/>
      <c r="C62" s="13"/>
    </row>
    <row r="63" spans="2:3" x14ac:dyDescent="0.2">
      <c r="B63" s="13"/>
      <c r="C63" s="13"/>
    </row>
    <row r="64" spans="2:3" x14ac:dyDescent="0.2">
      <c r="B64" s="13"/>
      <c r="C64" s="13"/>
    </row>
    <row r="65" spans="2:3" x14ac:dyDescent="0.2">
      <c r="B65" s="13"/>
      <c r="C65" s="13"/>
    </row>
    <row r="66" spans="2:3" x14ac:dyDescent="0.2">
      <c r="B66" s="13"/>
      <c r="C66" s="13"/>
    </row>
    <row r="67" spans="2:3" x14ac:dyDescent="0.2">
      <c r="B67" s="13"/>
      <c r="C67" s="13"/>
    </row>
    <row r="68" spans="2:3" x14ac:dyDescent="0.2">
      <c r="B68" s="13"/>
      <c r="C68" s="13"/>
    </row>
    <row r="69" spans="2:3" x14ac:dyDescent="0.2">
      <c r="B69" s="18"/>
      <c r="C69" s="18"/>
    </row>
    <row r="70" spans="2:3" x14ac:dyDescent="0.2">
      <c r="B70" s="13"/>
      <c r="C70" s="13"/>
    </row>
    <row r="71" spans="2:3" x14ac:dyDescent="0.2">
      <c r="B71" s="13"/>
      <c r="C71" s="13"/>
    </row>
    <row r="72" spans="2:3" x14ac:dyDescent="0.2">
      <c r="B72" s="13"/>
      <c r="C72" s="13"/>
    </row>
    <row r="73" spans="2:3" x14ac:dyDescent="0.2">
      <c r="B73" s="13"/>
      <c r="C73" s="13"/>
    </row>
    <row r="74" spans="2:3" x14ac:dyDescent="0.2">
      <c r="B74" s="13"/>
      <c r="C74" s="13"/>
    </row>
    <row r="75" spans="2:3" x14ac:dyDescent="0.2">
      <c r="B75" s="13"/>
      <c r="C75" s="13"/>
    </row>
    <row r="76" spans="2:3" x14ac:dyDescent="0.2">
      <c r="B76" s="13"/>
      <c r="C76" s="13"/>
    </row>
    <row r="77" spans="2:3" x14ac:dyDescent="0.2">
      <c r="B77" s="13"/>
      <c r="C77" s="13"/>
    </row>
    <row r="78" spans="2:3" x14ac:dyDescent="0.2">
      <c r="B78" s="13"/>
      <c r="C78" s="13"/>
    </row>
    <row r="79" spans="2:3" x14ac:dyDescent="0.2">
      <c r="B79" s="13"/>
      <c r="C79" s="13"/>
    </row>
    <row r="80" spans="2:3" x14ac:dyDescent="0.2">
      <c r="B80" s="13"/>
      <c r="C80" s="13"/>
    </row>
    <row r="81" spans="2:3" x14ac:dyDescent="0.2">
      <c r="B81" s="13"/>
      <c r="C81" s="13"/>
    </row>
    <row r="82" spans="2:3" x14ac:dyDescent="0.2">
      <c r="B82" s="13"/>
      <c r="C82" s="13"/>
    </row>
    <row r="83" spans="2:3" x14ac:dyDescent="0.2">
      <c r="B83" s="13"/>
      <c r="C83" s="13"/>
    </row>
    <row r="84" spans="2:3" x14ac:dyDescent="0.2">
      <c r="B84" s="13"/>
      <c r="C84" s="13"/>
    </row>
    <row r="85" spans="2:3" x14ac:dyDescent="0.2">
      <c r="B85" s="13"/>
      <c r="C85" s="13"/>
    </row>
    <row r="86" spans="2:3" x14ac:dyDescent="0.2">
      <c r="B86" s="13"/>
      <c r="C86" s="13"/>
    </row>
    <row r="87" spans="2:3" x14ac:dyDescent="0.2">
      <c r="B87" s="13"/>
      <c r="C87" s="13"/>
    </row>
    <row r="88" spans="2:3" x14ac:dyDescent="0.2">
      <c r="B88" s="13"/>
      <c r="C88" s="13"/>
    </row>
    <row r="89" spans="2:3" x14ac:dyDescent="0.2">
      <c r="B89" s="13"/>
      <c r="C89" s="13"/>
    </row>
    <row r="90" spans="2:3" x14ac:dyDescent="0.2">
      <c r="B90" s="18"/>
      <c r="C90" s="18"/>
    </row>
  </sheetData>
  <mergeCells count="11">
    <mergeCell ref="A3:J3"/>
    <mergeCell ref="A4:J4"/>
    <mergeCell ref="A5:J5"/>
    <mergeCell ref="A6:I6"/>
    <mergeCell ref="B34:D34"/>
    <mergeCell ref="A7:I7"/>
    <mergeCell ref="A8:I8"/>
    <mergeCell ref="A10:A11"/>
    <mergeCell ref="B10:B11"/>
    <mergeCell ref="C10:C11"/>
    <mergeCell ref="D10:K10"/>
  </mergeCells>
  <phoneticPr fontId="8" type="noConversion"/>
  <pageMargins left="0.75" right="0.75" top="1" bottom="1" header="0.5" footer="0.5"/>
  <pageSetup paperSize="9" scale="8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skolas</vt:lpstr>
      <vt:lpstr>PII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2021-01-27T08:33:56Z</cp:lastPrinted>
  <dcterms:created xsi:type="dcterms:W3CDTF">2011-11-23T06:51:58Z</dcterms:created>
  <dcterms:modified xsi:type="dcterms:W3CDTF">2021-01-29T06:57:32Z</dcterms:modified>
</cp:coreProperties>
</file>