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983.xml" ContentType="application/vnd.openxmlformats-officedocument.spreadsheetml.revisionLog+xml"/>
  <Override PartName="/xl/revisions/revisionLog1962.xml" ContentType="application/vnd.openxmlformats-officedocument.spreadsheetml.revisionLog+xml"/>
  <Override PartName="/xl/revisions/revisionLog2005.xml" ContentType="application/vnd.openxmlformats-officedocument.spreadsheetml.revisionLog+xml"/>
  <Override PartName="/xl/revisions/revisionLog2000.xml" ContentType="application/vnd.openxmlformats-officedocument.spreadsheetml.revisionLog+xml"/>
  <Override PartName="/xl/revisions/revisionLog2021.xml" ContentType="application/vnd.openxmlformats-officedocument.spreadsheetml.revisionLog+xml"/>
  <Override PartName="/xl/revisions/revisionLog2026.xml" ContentType="application/vnd.openxmlformats-officedocument.spreadsheetml.revisionLog+xml"/>
  <Override PartName="/xl/revisions/revisionLog1978.xml" ContentType="application/vnd.openxmlformats-officedocument.spreadsheetml.revisionLog+xml"/>
  <Override PartName="/xl/revisions/revisionLog1915.xml" ContentType="application/vnd.openxmlformats-officedocument.spreadsheetml.revisionLog+xml"/>
  <Override PartName="/xl/revisions/revisionLog1957.xml" ContentType="application/vnd.openxmlformats-officedocument.spreadsheetml.revisionLog+xml"/>
  <Override PartName="/xl/revisions/revisionLog1936.xml" ContentType="application/vnd.openxmlformats-officedocument.spreadsheetml.revisionLog+xml"/>
  <Override PartName="/xl/revisions/revisionLog1999.xml" ContentType="application/vnd.openxmlformats-officedocument.spreadsheetml.revisionLog+xml"/>
  <Override PartName="/xl/revisions/revisionLog1973.xml" ContentType="application/vnd.openxmlformats-officedocument.spreadsheetml.revisionLog+xml"/>
  <Override PartName="/xl/revisions/revisionLog1994.xml" ContentType="application/vnd.openxmlformats-officedocument.spreadsheetml.revisionLog+xml"/>
  <Override PartName="/xl/revisions/revisionLog1931.xml" ContentType="application/vnd.openxmlformats-officedocument.spreadsheetml.revisionLog+xml"/>
  <Override PartName="/xl/revisions/revisionLog1952.xml" ContentType="application/vnd.openxmlformats-officedocument.spreadsheetml.revisionLog+xml"/>
  <Override PartName="/xl/revisions/revisionLog2016.xml" ContentType="application/vnd.openxmlformats-officedocument.spreadsheetml.revisionLog+xml"/>
  <Override PartName="/xl/revisions/revisionLog201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926.xml" ContentType="application/vnd.openxmlformats-officedocument.spreadsheetml.revisionLog+xml"/>
  <Override PartName="/xl/revisions/revisionLog1947.xml" ContentType="application/vnd.openxmlformats-officedocument.spreadsheetml.revisionLog+xml"/>
  <Override PartName="/xl/revisions/revisionLog196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89.xml" ContentType="application/vnd.openxmlformats-officedocument.spreadsheetml.revisionLog+xml"/>
  <Override PartName="/xl/revisions/revisionLog1984.xml" ContentType="application/vnd.openxmlformats-officedocument.spreadsheetml.revisionLog+xml"/>
  <Override PartName="/xl/revisions/revisionLog1921.xml" ContentType="application/vnd.openxmlformats-officedocument.spreadsheetml.revisionLog+xml"/>
  <Override PartName="/xl/revisions/revisionLog1963.xml" ContentType="application/vnd.openxmlformats-officedocument.spreadsheetml.revisionLog+xml"/>
  <Override PartName="/xl/revisions/revisionLog1942.xml" ContentType="application/vnd.openxmlformats-officedocument.spreadsheetml.revisionLog+xml"/>
  <Override PartName="/xl/revisions/revisionLog1992.xml" ContentType="application/vnd.openxmlformats-officedocument.spreadsheetml.revisionLog+xml"/>
  <Override PartName="/xl/revisions/revisionLog1976.xml" ContentType="application/vnd.openxmlformats-officedocument.spreadsheetml.revisionLog+xml"/>
  <Override PartName="/xl/revisions/revisionLog1997.xml" ContentType="application/vnd.openxmlformats-officedocument.spreadsheetml.revisionLog+xml"/>
  <Override PartName="/xl/revisions/revisionLog1971.xml" ContentType="application/vnd.openxmlformats-officedocument.spreadsheetml.revisionLog+xml"/>
  <Override PartName="/xl/revisions/revisionLog1955.xml" ContentType="application/vnd.openxmlformats-officedocument.spreadsheetml.revisionLog+xml"/>
  <Override PartName="/xl/revisions/revisionLog1950.xml" ContentType="application/vnd.openxmlformats-officedocument.spreadsheetml.revisionLog+xml"/>
  <Override PartName="/xl/revisions/revisionLog2006.xml" ContentType="application/vnd.openxmlformats-officedocument.spreadsheetml.revisionLog+xml"/>
  <Override PartName="/xl/revisions/revisionLog2001.xml" ContentType="application/vnd.openxmlformats-officedocument.spreadsheetml.revisionLog+xml"/>
  <Override PartName="/xl/revisions/revisionLog2027.xml" ContentType="application/vnd.openxmlformats-officedocument.spreadsheetml.revisionLog+xml"/>
  <Override PartName="/xl/revisions/revisionLog2014.xml" ContentType="application/vnd.openxmlformats-officedocument.spreadsheetml.revisionLog+xml"/>
  <Override PartName="/xl/revisions/revisionLog2019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916.xml" ContentType="application/vnd.openxmlformats-officedocument.spreadsheetml.revisionLog+xml"/>
  <Override PartName="/xl/revisions/revisionLog2022.xml" ContentType="application/vnd.openxmlformats-officedocument.spreadsheetml.revisionLog+xml"/>
  <Override PartName="/xl/revisions/revisionLog193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924.xml" ContentType="application/vnd.openxmlformats-officedocument.spreadsheetml.revisionLog+xml"/>
  <Override PartName="/xl/revisions/revisionLog1929.xml" ContentType="application/vnd.openxmlformats-officedocument.spreadsheetml.revisionLog+xml"/>
  <Override PartName="/xl/revisions/revisionLog1979.xml" ContentType="application/vnd.openxmlformats-officedocument.spreadsheetml.revisionLog+xml"/>
  <Override PartName="/xl/revisions/revisionLog1958.xml" ContentType="application/vnd.openxmlformats-officedocument.spreadsheetml.revisionLog+xml"/>
  <Override PartName="/xl/revisions/revisionLog1995.xml" ContentType="application/vnd.openxmlformats-officedocument.spreadsheetml.revisionLog+xml"/>
  <Override PartName="/xl/revisions/revisionLog1961.xml" ContentType="application/vnd.openxmlformats-officedocument.spreadsheetml.revisionLog+xml"/>
  <Override PartName="/xl/revisions/revisionLog1953.xml" ContentType="application/vnd.openxmlformats-officedocument.spreadsheetml.revisionLog+xml"/>
  <Override PartName="/xl/revisions/revisionLog1974.xml" ContentType="application/vnd.openxmlformats-officedocument.spreadsheetml.revisionLog+xml"/>
  <Override PartName="/xl/revisions/revisionLog1932.xml" ContentType="application/vnd.openxmlformats-officedocument.spreadsheetml.revisionLog+xml"/>
  <Override PartName="/xl/revisions/revisionLog1945.xml" ContentType="application/vnd.openxmlformats-officedocument.spreadsheetml.revisionLog+xml"/>
  <Override PartName="/xl/revisions/revisionLog1940.xml" ContentType="application/vnd.openxmlformats-officedocument.spreadsheetml.revisionLog+xml"/>
  <Override PartName="/xl/revisions/revisionLog1987.xml" ContentType="application/vnd.openxmlformats-officedocument.spreadsheetml.revisionLog+xml"/>
  <Override PartName="/xl/revisions/revisionLog1966.xml" ContentType="application/vnd.openxmlformats-officedocument.spreadsheetml.revisionLog+xml"/>
  <Override PartName="/xl/revisions/revisionLog2017.xml" ContentType="application/vnd.openxmlformats-officedocument.spreadsheetml.revisionLog+xml"/>
  <Override PartName="/xl/revisions/revisionLog1990.xml" ContentType="application/vnd.openxmlformats-officedocument.spreadsheetml.revisionLog+xml"/>
  <Override PartName="/xl/revisions/revisionLog2009.xml" ContentType="application/vnd.openxmlformats-officedocument.spreadsheetml.revisionLog+xml"/>
  <Override PartName="/xl/revisions/revisionLog2025.xml" ContentType="application/vnd.openxmlformats-officedocument.spreadsheetml.revisionLog+xml"/>
  <Override PartName="/xl/revisions/revisionLog2004.xml" ContentType="application/vnd.openxmlformats-officedocument.spreadsheetml.revisionLog+xml"/>
  <Override PartName="/xl/revisions/revisionLog198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01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927.xml" ContentType="application/vnd.openxmlformats-officedocument.spreadsheetml.revisionLog+xml"/>
  <Override PartName="/xl/revisions/revisionLog2020.xml" ContentType="application/vnd.openxmlformats-officedocument.spreadsheetml.revisionLog+xml"/>
  <Override PartName="/xl/revisions/revisionLog1919.xml" ContentType="application/vnd.openxmlformats-officedocument.spreadsheetml.revisionLog+xml"/>
  <Override PartName="/xl/revisions/revisionLog1948.xml" ContentType="application/vnd.openxmlformats-officedocument.spreadsheetml.revisionLog+xml"/>
  <Override PartName="/xl/revisions/revisionLog1969.xml" ContentType="application/vnd.openxmlformats-officedocument.spreadsheetml.revisionLog+xml"/>
  <Override PartName="/xl/revisions/revisionLog1943.xml" ContentType="application/vnd.openxmlformats-officedocument.spreadsheetml.revisionLog+xml"/>
  <Override PartName="/xl/revisions/revisionLog1922.xml" ContentType="application/vnd.openxmlformats-officedocument.spreadsheetml.revisionLog+xml"/>
  <Override PartName="/xl/revisions/revisionLog1985.xml" ContentType="application/vnd.openxmlformats-officedocument.spreadsheetml.revisionLog+xml"/>
  <Override PartName="/xl/revisions/revisionLog1977.xml" ContentType="application/vnd.openxmlformats-officedocument.spreadsheetml.revisionLog+xml"/>
  <Override PartName="/xl/revisions/revisionLog1964.xml" ContentType="application/vnd.openxmlformats-officedocument.spreadsheetml.revisionLog+xml"/>
  <Override PartName="/xl/revisions/revisionLog1951.xml" ContentType="application/vnd.openxmlformats-officedocument.spreadsheetml.revisionLog+xml"/>
  <Override PartName="/xl/revisions/revisionLog1930.xml" ContentType="application/vnd.openxmlformats-officedocument.spreadsheetml.revisionLog+xml"/>
  <Override PartName="/xl/revisions/revisionLog1935.xml" ContentType="application/vnd.openxmlformats-officedocument.spreadsheetml.revisionLog+xml"/>
  <Override PartName="/xl/revisions/revisionLog1914.xml" ContentType="application/vnd.openxmlformats-officedocument.spreadsheetml.revisionLog+xml"/>
  <Override PartName="/xl/revisions/revisionLog1998.xml" ContentType="application/vnd.openxmlformats-officedocument.spreadsheetml.revisionLog+xml"/>
  <Override PartName="/xl/revisions/revisionLog1956.xml" ContentType="application/vnd.openxmlformats-officedocument.spreadsheetml.revisionLog+xml"/>
  <Override PartName="/xl/revisions/revisionLog1980.xml" ContentType="application/vnd.openxmlformats-officedocument.spreadsheetml.revisionLog+xml"/>
  <Override PartName="/xl/revisions/revisionLog2028.xml" ContentType="application/vnd.openxmlformats-officedocument.spreadsheetml.revisionLog+xml"/>
  <Override PartName="/xl/revisions/revisionLog2007.xml" ContentType="application/vnd.openxmlformats-officedocument.spreadsheetml.revisionLog+xml"/>
  <Override PartName="/xl/revisions/revisionLog1972.xml" ContentType="application/vnd.openxmlformats-officedocument.spreadsheetml.revisionLog+xml"/>
  <Override PartName="/xl/revisions/revisionLog199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010.xml" ContentType="application/vnd.openxmlformats-officedocument.spreadsheetml.revisionLog+xml"/>
  <Override PartName="/xl/revisions/revisionLog1917.xml" ContentType="application/vnd.openxmlformats-officedocument.spreadsheetml.revisionLog+xml"/>
  <Override PartName="/xl/revisions/revisionLog2015.xml" ContentType="application/vnd.openxmlformats-officedocument.spreadsheetml.revisionLog+xml"/>
  <Override PartName="/xl/revisions/revisionLog2002.xml" ContentType="application/vnd.openxmlformats-officedocument.spreadsheetml.revisionLog+xml"/>
  <Override PartName="/xl/revisions/revisionLog202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959.xml" ContentType="application/vnd.openxmlformats-officedocument.spreadsheetml.revisionLog+xml"/>
  <Override PartName="/xl/revisions/revisionLog1938.xml" ContentType="application/vnd.openxmlformats-officedocument.spreadsheetml.revisionLog+xml"/>
  <Override PartName="/xl/revisions/revisionLog1954.xml" ContentType="application/vnd.openxmlformats-officedocument.spreadsheetml.revisionLog+xml"/>
  <Override PartName="/xl/revisions/revisionLog1933.xml" ContentType="application/vnd.openxmlformats-officedocument.spreadsheetml.revisionLog+xml"/>
  <Override PartName="/xl/revisions/revisionLog1988.xml" ContentType="application/vnd.openxmlformats-officedocument.spreadsheetml.revisionLog+xml"/>
  <Override PartName="/xl/revisions/revisionLog1941.xml" ContentType="application/vnd.openxmlformats-officedocument.spreadsheetml.revisionLog+xml"/>
  <Override PartName="/xl/revisions/revisionLog1967.xml" ContentType="application/vnd.openxmlformats-officedocument.spreadsheetml.revisionLog+xml"/>
  <Override PartName="/xl/revisions/revisionLog1946.xml" ContentType="application/vnd.openxmlformats-officedocument.spreadsheetml.revisionLog+xml"/>
  <Override PartName="/xl/revisions/revisionLog1920.xml" ContentType="application/vnd.openxmlformats-officedocument.spreadsheetml.revisionLog+xml"/>
  <Override PartName="/xl/revisions/revisionLog1925.xml" ContentType="application/vnd.openxmlformats-officedocument.spreadsheetml.revisionLog+xml"/>
  <Override PartName="/xl/revisions/revisionLog1991.xml" ContentType="application/vnd.openxmlformats-officedocument.spreadsheetml.revisionLog+xml"/>
  <Override PartName="/xl/revisions/revisionLog1996.xml" ContentType="application/vnd.openxmlformats-officedocument.spreadsheetml.revisionLog+xml"/>
  <Override PartName="/xl/revisions/revisionLog1970.xml" ContentType="application/vnd.openxmlformats-officedocument.spreadsheetml.revisionLog+xml"/>
  <Override PartName="/xl/revisions/revisionLog2018.xml" ContentType="application/vnd.openxmlformats-officedocument.spreadsheetml.revisionLog+xml"/>
  <Override PartName="/xl/revisions/revisionLog197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01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44.xml" ContentType="application/vnd.openxmlformats-officedocument.spreadsheetml.revisionLog+xml"/>
  <Override PartName="/xl/revisions/revisionLog1923.xml" ContentType="application/vnd.openxmlformats-officedocument.spreadsheetml.revisionLog+xml"/>
  <Override PartName="/xl/revisions/revisionLog1928.xml" ContentType="application/vnd.openxmlformats-officedocument.spreadsheetml.revisionLog+xml"/>
  <Override PartName="/xl/revisions/revisionLog1949.xml" ContentType="application/vnd.openxmlformats-officedocument.spreadsheetml.revisionLog+xml"/>
  <Override PartName="/xl/revisions/revisionLog1986.xml" ContentType="application/vnd.openxmlformats-officedocument.spreadsheetml.revisionLog+xml"/>
  <Override PartName="/xl/revisions/revisionLog1965.xml" ContentType="application/vnd.openxmlformats-officedocument.spreadsheetml.revisionLog+xml"/>
  <Override PartName="/xl/revisions/revisionLog1981.xml" ContentType="application/vnd.openxmlformats-officedocument.spreadsheetml.revisionLog+xml"/>
  <Override PartName="/xl/revisions/revisionLog1960.xml" ContentType="application/vnd.openxmlformats-officedocument.spreadsheetml.revisionLog+xml"/>
  <Override PartName="/xl/revisions/revisionLog2008.xml" ContentType="application/vnd.openxmlformats-officedocument.spreadsheetml.revisionLog+xml"/>
  <Override PartName="/xl/revisions/revisionLog2024.xml" ContentType="application/vnd.openxmlformats-officedocument.spreadsheetml.revisionLog+xml"/>
  <Override PartName="/xl/revisions/revisionLog2003.xml" ContentType="application/vnd.openxmlformats-officedocument.spreadsheetml.revisionLog+xml"/>
  <Override PartName="/xl/revisions/revisionLog2029.xml" ContentType="application/vnd.openxmlformats-officedocument.spreadsheetml.revisionLog+xml"/>
  <Override PartName="/xl/revisions/revisionLog1918.xml" ContentType="application/vnd.openxmlformats-officedocument.spreadsheetml.revisionLog+xml"/>
  <Override PartName="/xl/revisions/revisionLog1939.xml" ContentType="application/vnd.openxmlformats-officedocument.spreadsheetml.revisionLog+xml"/>
  <Override PartName="/xl/revisions/revisionLog1913.xml" ContentType="application/vnd.openxmlformats-officedocument.spreadsheetml.revisionLog+xml"/>
  <Override PartName="/xl/revisions/revisionLog193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R\Desktop\28.01.2021\"/>
    </mc:Choice>
  </mc:AlternateContent>
  <workbookProtection lockRevision="1"/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definedNames>
    <definedName name="Z_3A56BBDD_68CD_4AEA_B9E4_12391459D4C4_.wvu.Rows" localSheetId="0" hidden="1">Sheet1!$74:$74,Sheet1!$96:$96,Sheet1!$99:$99,Sheet1!$172:$174,Sheet1!$190:$191</definedName>
    <definedName name="Z_FDAD8C11_4922_4086_92FB_D94400070379_.wvu.Rows" localSheetId="0" hidden="1">Sheet1!$74:$74,Sheet1!$96:$96,Sheet1!$99:$99,Sheet1!$172:$174,Sheet1!$190:$191</definedName>
  </definedNames>
  <calcPr calcId="152511"/>
  <customWorkbookViews>
    <customWorkbookView name="Dace Riterfelte - Personal View" guid="{FDAD8C11-4922-4086-92FB-D94400070379}" mergeInterval="0" personalView="1" maximized="1" xWindow="-8" yWindow="-8" windowWidth="1936" windowHeight="1056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D78" i="1" l="1"/>
  <c r="C78" i="1" s="1"/>
  <c r="D16" i="1" l="1"/>
  <c r="D30" i="1"/>
  <c r="D77" i="1" l="1"/>
  <c r="C77" i="1" s="1"/>
  <c r="D214" i="1" l="1"/>
  <c r="C214" i="1" s="1"/>
  <c r="D197" i="1" l="1"/>
  <c r="C197" i="1" s="1"/>
  <c r="D173" i="1" l="1"/>
  <c r="C173" i="1" s="1"/>
  <c r="D215" i="1" l="1"/>
  <c r="C215" i="1" s="1"/>
  <c r="D35" i="1" l="1"/>
  <c r="C35" i="1" s="1"/>
  <c r="D187" i="1" l="1"/>
  <c r="C187" i="1" s="1"/>
  <c r="E54" i="1" l="1"/>
  <c r="F54" i="1"/>
  <c r="G54" i="1"/>
  <c r="H54" i="1"/>
  <c r="I54" i="1"/>
  <c r="J54" i="1"/>
  <c r="K54" i="1"/>
  <c r="L54" i="1"/>
  <c r="M54" i="1"/>
  <c r="D58" i="1"/>
  <c r="C58" i="1" s="1"/>
  <c r="E51" i="1"/>
  <c r="F51" i="1"/>
  <c r="G51" i="1"/>
  <c r="H51" i="1"/>
  <c r="I51" i="1"/>
  <c r="J51" i="1"/>
  <c r="K51" i="1"/>
  <c r="L51" i="1"/>
  <c r="M51" i="1"/>
  <c r="D170" i="1"/>
  <c r="C170" i="1" s="1"/>
  <c r="D186" i="1" l="1"/>
  <c r="C186" i="1" s="1"/>
  <c r="G86" i="1" l="1"/>
  <c r="C220" i="1" l="1"/>
  <c r="E147" i="1" l="1"/>
  <c r="F147" i="1"/>
  <c r="G147" i="1"/>
  <c r="H147" i="1"/>
  <c r="I147" i="1"/>
  <c r="J147" i="1"/>
  <c r="K147" i="1"/>
  <c r="L147" i="1"/>
  <c r="M147" i="1"/>
  <c r="E15" i="1"/>
  <c r="E33" i="1" s="1"/>
  <c r="F15" i="1"/>
  <c r="F33" i="1" s="1"/>
  <c r="G15" i="1"/>
  <c r="G33" i="1" s="1"/>
  <c r="H15" i="1"/>
  <c r="H33" i="1" s="1"/>
  <c r="I15" i="1"/>
  <c r="I33" i="1" s="1"/>
  <c r="J15" i="1"/>
  <c r="J33" i="1" s="1"/>
  <c r="K15" i="1"/>
  <c r="K33" i="1" s="1"/>
  <c r="L15" i="1"/>
  <c r="L33" i="1" s="1"/>
  <c r="M15" i="1"/>
  <c r="M33" i="1" s="1"/>
  <c r="H140" i="1" l="1"/>
  <c r="D176" i="1" l="1"/>
  <c r="C176" i="1" s="1"/>
  <c r="H52" i="1" l="1"/>
  <c r="H59" i="1" s="1"/>
  <c r="E52" i="1" l="1"/>
  <c r="E59" i="1" s="1"/>
  <c r="F52" i="1"/>
  <c r="F59" i="1" s="1"/>
  <c r="G52" i="1"/>
  <c r="G59" i="1" s="1"/>
  <c r="I52" i="1"/>
  <c r="I59" i="1" s="1"/>
  <c r="J52" i="1"/>
  <c r="J59" i="1" s="1"/>
  <c r="K52" i="1"/>
  <c r="K59" i="1" s="1"/>
  <c r="L52" i="1"/>
  <c r="L59" i="1" s="1"/>
  <c r="M52" i="1"/>
  <c r="M59" i="1" s="1"/>
  <c r="D53" i="1"/>
  <c r="D52" i="1" s="1"/>
  <c r="C53" i="1" l="1"/>
  <c r="C52" i="1" s="1"/>
  <c r="D198" i="1"/>
  <c r="C198" i="1" s="1"/>
  <c r="E140" i="1" l="1"/>
  <c r="F140" i="1"/>
  <c r="G140" i="1"/>
  <c r="I140" i="1"/>
  <c r="J140" i="1"/>
  <c r="K140" i="1"/>
  <c r="L140" i="1"/>
  <c r="M140" i="1"/>
  <c r="D142" i="1"/>
  <c r="C142" i="1" s="1"/>
  <c r="D37" i="1" l="1"/>
  <c r="D38" i="1"/>
  <c r="D196" i="1" l="1"/>
  <c r="C196" i="1" s="1"/>
  <c r="D195" i="1"/>
  <c r="C195" i="1" s="1"/>
  <c r="D194" i="1"/>
  <c r="C194" i="1" s="1"/>
  <c r="D193" i="1"/>
  <c r="C193" i="1" s="1"/>
  <c r="D192" i="1"/>
  <c r="C192" i="1" s="1"/>
  <c r="D191" i="1"/>
  <c r="C191" i="1" s="1"/>
  <c r="D188" i="1"/>
  <c r="C188" i="1" s="1"/>
  <c r="E130" i="1"/>
  <c r="F130" i="1"/>
  <c r="G130" i="1"/>
  <c r="H130" i="1"/>
  <c r="I130" i="1"/>
  <c r="J130" i="1"/>
  <c r="K130" i="1"/>
  <c r="L130" i="1"/>
  <c r="M130" i="1"/>
  <c r="E103" i="1"/>
  <c r="F103" i="1"/>
  <c r="G103" i="1"/>
  <c r="H103" i="1"/>
  <c r="I103" i="1"/>
  <c r="J103" i="1"/>
  <c r="K103" i="1"/>
  <c r="L103" i="1"/>
  <c r="M103" i="1"/>
  <c r="D76" i="1" l="1"/>
  <c r="C76" i="1" s="1"/>
  <c r="D79" i="1"/>
  <c r="C79" i="1" s="1"/>
  <c r="E71" i="1"/>
  <c r="F71" i="1"/>
  <c r="G71" i="1"/>
  <c r="H71" i="1"/>
  <c r="I71" i="1"/>
  <c r="J71" i="1"/>
  <c r="K71" i="1"/>
  <c r="L71" i="1"/>
  <c r="M71" i="1"/>
  <c r="C30" i="1" l="1"/>
  <c r="D73" i="1" l="1"/>
  <c r="D74" i="1"/>
  <c r="C74" i="1" s="1"/>
  <c r="D49" i="1" l="1"/>
  <c r="C49" i="1" s="1"/>
  <c r="E199" i="1"/>
  <c r="F199" i="1"/>
  <c r="G199" i="1"/>
  <c r="H199" i="1"/>
  <c r="I199" i="1"/>
  <c r="J199" i="1"/>
  <c r="K199" i="1"/>
  <c r="L199" i="1"/>
  <c r="M199" i="1"/>
  <c r="E118" i="1"/>
  <c r="F118" i="1"/>
  <c r="G118" i="1"/>
  <c r="H118" i="1"/>
  <c r="I118" i="1"/>
  <c r="J118" i="1"/>
  <c r="K118" i="1"/>
  <c r="L118" i="1"/>
  <c r="M118" i="1"/>
  <c r="E111" i="1"/>
  <c r="F111" i="1"/>
  <c r="G111" i="1"/>
  <c r="H111" i="1"/>
  <c r="I111" i="1"/>
  <c r="J111" i="1"/>
  <c r="K111" i="1"/>
  <c r="L111" i="1"/>
  <c r="M111" i="1"/>
  <c r="E86" i="1"/>
  <c r="F86" i="1"/>
  <c r="H86" i="1"/>
  <c r="I86" i="1"/>
  <c r="J86" i="1"/>
  <c r="K86" i="1"/>
  <c r="L86" i="1"/>
  <c r="M86" i="1"/>
  <c r="E82" i="1"/>
  <c r="F82" i="1"/>
  <c r="G82" i="1"/>
  <c r="H82" i="1"/>
  <c r="I82" i="1"/>
  <c r="J82" i="1"/>
  <c r="K82" i="1"/>
  <c r="L82" i="1"/>
  <c r="M82" i="1"/>
  <c r="E60" i="1"/>
  <c r="F60" i="1"/>
  <c r="G60" i="1"/>
  <c r="H60" i="1"/>
  <c r="I60" i="1"/>
  <c r="J60" i="1"/>
  <c r="K60" i="1"/>
  <c r="L60" i="1"/>
  <c r="M60" i="1"/>
  <c r="D144" i="1"/>
  <c r="C144" i="1" s="1"/>
  <c r="D217" i="1"/>
  <c r="C217" i="1" s="1"/>
  <c r="D218" i="1"/>
  <c r="C218" i="1" s="1"/>
  <c r="D101" i="1"/>
  <c r="C101" i="1" s="1"/>
  <c r="D139" i="1"/>
  <c r="C139" i="1" s="1"/>
  <c r="D110" i="1"/>
  <c r="C110" i="1" s="1"/>
  <c r="D216" i="1"/>
  <c r="C216" i="1" s="1"/>
  <c r="D57" i="1"/>
  <c r="C57" i="1" s="1"/>
  <c r="D47" i="1"/>
  <c r="C47" i="1" s="1"/>
  <c r="D48" i="1"/>
  <c r="C48" i="1" s="1"/>
  <c r="D44" i="1"/>
  <c r="C44" i="1" s="1"/>
  <c r="D45" i="1"/>
  <c r="C45" i="1" s="1"/>
  <c r="D46" i="1"/>
  <c r="C46" i="1" s="1"/>
  <c r="D138" i="1"/>
  <c r="C138" i="1" s="1"/>
  <c r="J146" i="1" l="1"/>
  <c r="F146" i="1"/>
  <c r="L146" i="1"/>
  <c r="H146" i="1"/>
  <c r="M146" i="1"/>
  <c r="I146" i="1"/>
  <c r="E146" i="1"/>
  <c r="K146" i="1"/>
  <c r="G146" i="1"/>
  <c r="D208" i="1"/>
  <c r="C208" i="1" s="1"/>
  <c r="D183" i="1" l="1"/>
  <c r="C183" i="1" s="1"/>
  <c r="D148" i="1"/>
  <c r="D149" i="1"/>
  <c r="C149" i="1" s="1"/>
  <c r="D150" i="1"/>
  <c r="C150" i="1" s="1"/>
  <c r="D151" i="1"/>
  <c r="C151" i="1" s="1"/>
  <c r="D152" i="1"/>
  <c r="C152" i="1" s="1"/>
  <c r="D153" i="1"/>
  <c r="C153" i="1" s="1"/>
  <c r="D154" i="1"/>
  <c r="C154" i="1" s="1"/>
  <c r="D155" i="1"/>
  <c r="C155" i="1" s="1"/>
  <c r="D156" i="1"/>
  <c r="C156" i="1" s="1"/>
  <c r="D157" i="1"/>
  <c r="C157" i="1" s="1"/>
  <c r="D158" i="1"/>
  <c r="C158" i="1" s="1"/>
  <c r="D159" i="1"/>
  <c r="C159" i="1" s="1"/>
  <c r="D160" i="1"/>
  <c r="C160" i="1" s="1"/>
  <c r="D161" i="1"/>
  <c r="C161" i="1" s="1"/>
  <c r="D162" i="1"/>
  <c r="C162" i="1" s="1"/>
  <c r="D163" i="1"/>
  <c r="C163" i="1" s="1"/>
  <c r="D164" i="1"/>
  <c r="C164" i="1" s="1"/>
  <c r="D165" i="1"/>
  <c r="C165" i="1" s="1"/>
  <c r="D166" i="1"/>
  <c r="C166" i="1" s="1"/>
  <c r="D167" i="1"/>
  <c r="C167" i="1" s="1"/>
  <c r="D168" i="1"/>
  <c r="C168" i="1" s="1"/>
  <c r="D169" i="1"/>
  <c r="C169" i="1" s="1"/>
  <c r="D171" i="1"/>
  <c r="C171" i="1" s="1"/>
  <c r="D172" i="1"/>
  <c r="C172" i="1" s="1"/>
  <c r="D174" i="1"/>
  <c r="C174" i="1" s="1"/>
  <c r="D175" i="1"/>
  <c r="C175" i="1" s="1"/>
  <c r="D177" i="1"/>
  <c r="C177" i="1" s="1"/>
  <c r="D178" i="1"/>
  <c r="C178" i="1" s="1"/>
  <c r="D179" i="1"/>
  <c r="C179" i="1" s="1"/>
  <c r="D180" i="1"/>
  <c r="C180" i="1" s="1"/>
  <c r="D181" i="1"/>
  <c r="C181" i="1" s="1"/>
  <c r="D182" i="1"/>
  <c r="C182" i="1" s="1"/>
  <c r="D184" i="1"/>
  <c r="C184" i="1" s="1"/>
  <c r="D185" i="1"/>
  <c r="C185" i="1" s="1"/>
  <c r="D189" i="1"/>
  <c r="C189" i="1" s="1"/>
  <c r="D190" i="1"/>
  <c r="C190" i="1" s="1"/>
  <c r="D211" i="1"/>
  <c r="C211" i="1" s="1"/>
  <c r="D210" i="1"/>
  <c r="C210" i="1" s="1"/>
  <c r="D104" i="1"/>
  <c r="D105" i="1"/>
  <c r="C105" i="1" s="1"/>
  <c r="D106" i="1"/>
  <c r="C106" i="1" s="1"/>
  <c r="D107" i="1"/>
  <c r="C107" i="1" s="1"/>
  <c r="D108" i="1"/>
  <c r="C108" i="1" s="1"/>
  <c r="D109" i="1"/>
  <c r="C109" i="1" s="1"/>
  <c r="D18" i="1"/>
  <c r="C18" i="1" s="1"/>
  <c r="D19" i="1"/>
  <c r="C19" i="1" s="1"/>
  <c r="D20" i="1"/>
  <c r="C20" i="1" s="1"/>
  <c r="D21" i="1"/>
  <c r="C21" i="1" s="1"/>
  <c r="D22" i="1"/>
  <c r="C22" i="1" s="1"/>
  <c r="D23" i="1"/>
  <c r="C23" i="1" s="1"/>
  <c r="D24" i="1"/>
  <c r="C24" i="1" s="1"/>
  <c r="D25" i="1"/>
  <c r="C25" i="1" s="1"/>
  <c r="D26" i="1"/>
  <c r="C26" i="1" s="1"/>
  <c r="D27" i="1"/>
  <c r="C27" i="1" s="1"/>
  <c r="D28" i="1"/>
  <c r="C28" i="1" s="1"/>
  <c r="D17" i="1"/>
  <c r="C17" i="1" s="1"/>
  <c r="D29" i="1"/>
  <c r="C29" i="1" s="1"/>
  <c r="D32" i="1"/>
  <c r="C32" i="1" s="1"/>
  <c r="D31" i="1"/>
  <c r="C31" i="1" s="1"/>
  <c r="D34" i="1"/>
  <c r="C38" i="1"/>
  <c r="C37" i="1"/>
  <c r="C36" i="1" s="1"/>
  <c r="D40" i="1"/>
  <c r="D42" i="1"/>
  <c r="C42" i="1" s="1"/>
  <c r="D41" i="1"/>
  <c r="C41" i="1" s="1"/>
  <c r="D43" i="1"/>
  <c r="C43" i="1" s="1"/>
  <c r="D50" i="1"/>
  <c r="C50" i="1" s="1"/>
  <c r="D72" i="1"/>
  <c r="C73" i="1"/>
  <c r="D75" i="1"/>
  <c r="C75" i="1" s="1"/>
  <c r="D90" i="1"/>
  <c r="C90" i="1" s="1"/>
  <c r="D87" i="1"/>
  <c r="D88" i="1"/>
  <c r="C88" i="1" s="1"/>
  <c r="D89" i="1"/>
  <c r="C89" i="1" s="1"/>
  <c r="D91" i="1"/>
  <c r="C91" i="1" s="1"/>
  <c r="D92" i="1"/>
  <c r="C92" i="1" s="1"/>
  <c r="D93" i="1"/>
  <c r="C93" i="1" s="1"/>
  <c r="D94" i="1"/>
  <c r="C94" i="1" s="1"/>
  <c r="D95" i="1"/>
  <c r="C95" i="1" s="1"/>
  <c r="D96" i="1"/>
  <c r="C96" i="1" s="1"/>
  <c r="D97" i="1"/>
  <c r="C97" i="1" s="1"/>
  <c r="D98" i="1"/>
  <c r="C98" i="1" s="1"/>
  <c r="D99" i="1"/>
  <c r="C99" i="1" s="1"/>
  <c r="D100" i="1"/>
  <c r="C100" i="1" s="1"/>
  <c r="D83" i="1"/>
  <c r="D84" i="1"/>
  <c r="C84" i="1" s="1"/>
  <c r="D85" i="1"/>
  <c r="C85" i="1" s="1"/>
  <c r="D81" i="1"/>
  <c r="C81" i="1" s="1"/>
  <c r="C80" i="1" s="1"/>
  <c r="D61" i="1"/>
  <c r="D62" i="1"/>
  <c r="C62" i="1" s="1"/>
  <c r="D63" i="1"/>
  <c r="C63" i="1" s="1"/>
  <c r="D64" i="1"/>
  <c r="C64" i="1" s="1"/>
  <c r="D65" i="1"/>
  <c r="C65" i="1" s="1"/>
  <c r="D66" i="1"/>
  <c r="C66" i="1" s="1"/>
  <c r="D67" i="1"/>
  <c r="C67" i="1" s="1"/>
  <c r="D68" i="1"/>
  <c r="C68" i="1" s="1"/>
  <c r="D69" i="1"/>
  <c r="C69" i="1" s="1"/>
  <c r="D70" i="1"/>
  <c r="C70" i="1" s="1"/>
  <c r="D200" i="1"/>
  <c r="D201" i="1"/>
  <c r="C201" i="1" s="1"/>
  <c r="D202" i="1"/>
  <c r="C202" i="1" s="1"/>
  <c r="D204" i="1"/>
  <c r="C204" i="1" s="1"/>
  <c r="D205" i="1"/>
  <c r="C205" i="1" s="1"/>
  <c r="D203" i="1"/>
  <c r="C203" i="1" s="1"/>
  <c r="D206" i="1"/>
  <c r="C206" i="1" s="1"/>
  <c r="D207" i="1"/>
  <c r="C207" i="1" s="1"/>
  <c r="D209" i="1"/>
  <c r="C209" i="1" s="1"/>
  <c r="D212" i="1"/>
  <c r="C212" i="1" s="1"/>
  <c r="D213" i="1"/>
  <c r="C213" i="1" s="1"/>
  <c r="D55" i="1"/>
  <c r="D56" i="1"/>
  <c r="C56" i="1" s="1"/>
  <c r="D112" i="1"/>
  <c r="D113" i="1"/>
  <c r="C113" i="1" s="1"/>
  <c r="D114" i="1"/>
  <c r="C114" i="1" s="1"/>
  <c r="D115" i="1"/>
  <c r="C115" i="1" s="1"/>
  <c r="D116" i="1"/>
  <c r="C116" i="1" s="1"/>
  <c r="D117" i="1"/>
  <c r="C117" i="1" s="1"/>
  <c r="D119" i="1"/>
  <c r="D120" i="1"/>
  <c r="C120" i="1" s="1"/>
  <c r="D121" i="1"/>
  <c r="C121" i="1" s="1"/>
  <c r="D122" i="1"/>
  <c r="C122" i="1" s="1"/>
  <c r="D123" i="1"/>
  <c r="C123" i="1" s="1"/>
  <c r="D124" i="1"/>
  <c r="C124" i="1" s="1"/>
  <c r="D125" i="1"/>
  <c r="C125" i="1" s="1"/>
  <c r="D126" i="1"/>
  <c r="C126" i="1" s="1"/>
  <c r="D127" i="1"/>
  <c r="C127" i="1" s="1"/>
  <c r="D128" i="1"/>
  <c r="C128" i="1" s="1"/>
  <c r="D129" i="1"/>
  <c r="C129" i="1" s="1"/>
  <c r="D131" i="1"/>
  <c r="D132" i="1"/>
  <c r="C132" i="1" s="1"/>
  <c r="D133" i="1"/>
  <c r="C133" i="1" s="1"/>
  <c r="D134" i="1"/>
  <c r="C134" i="1" s="1"/>
  <c r="D135" i="1"/>
  <c r="C135" i="1" s="1"/>
  <c r="D136" i="1"/>
  <c r="C136" i="1" s="1"/>
  <c r="D137" i="1"/>
  <c r="C137" i="1" s="1"/>
  <c r="D141" i="1"/>
  <c r="D140" i="1" s="1"/>
  <c r="D143" i="1"/>
  <c r="C143" i="1" s="1"/>
  <c r="D145" i="1"/>
  <c r="C145" i="1" s="1"/>
  <c r="E36" i="1"/>
  <c r="E39" i="1" s="1"/>
  <c r="E80" i="1"/>
  <c r="E102" i="1" s="1"/>
  <c r="F36" i="1"/>
  <c r="F39" i="1" s="1"/>
  <c r="F80" i="1"/>
  <c r="F102" i="1" s="1"/>
  <c r="G36" i="1"/>
  <c r="G39" i="1" s="1"/>
  <c r="G80" i="1"/>
  <c r="G102" i="1" s="1"/>
  <c r="H36" i="1"/>
  <c r="H39" i="1" s="1"/>
  <c r="H80" i="1"/>
  <c r="H102" i="1" s="1"/>
  <c r="I36" i="1"/>
  <c r="I39" i="1" s="1"/>
  <c r="I80" i="1"/>
  <c r="I102" i="1" s="1"/>
  <c r="J36" i="1"/>
  <c r="J39" i="1" s="1"/>
  <c r="J80" i="1"/>
  <c r="J102" i="1" s="1"/>
  <c r="K36" i="1"/>
  <c r="K39" i="1" s="1"/>
  <c r="K80" i="1"/>
  <c r="K102" i="1" s="1"/>
  <c r="L36" i="1"/>
  <c r="L39" i="1" s="1"/>
  <c r="L80" i="1"/>
  <c r="L102" i="1" s="1"/>
  <c r="M36" i="1"/>
  <c r="M39" i="1" s="1"/>
  <c r="M80" i="1"/>
  <c r="M102" i="1" s="1"/>
  <c r="D54" i="1" l="1"/>
  <c r="D51" i="1"/>
  <c r="D147" i="1"/>
  <c r="D130" i="1"/>
  <c r="D103" i="1"/>
  <c r="D71" i="1"/>
  <c r="C16" i="1"/>
  <c r="C15" i="1" s="1"/>
  <c r="C33" i="1" s="1"/>
  <c r="D15" i="1"/>
  <c r="D33" i="1" s="1"/>
  <c r="D59" i="1"/>
  <c r="M219" i="1"/>
  <c r="I219" i="1"/>
  <c r="E219" i="1"/>
  <c r="C148" i="1"/>
  <c r="C147" i="1" s="1"/>
  <c r="L219" i="1"/>
  <c r="H219" i="1"/>
  <c r="C119" i="1"/>
  <c r="C118" i="1" s="1"/>
  <c r="D118" i="1"/>
  <c r="C55" i="1"/>
  <c r="C54" i="1" s="1"/>
  <c r="C72" i="1"/>
  <c r="C71" i="1" s="1"/>
  <c r="C34" i="1"/>
  <c r="C39" i="1" s="1"/>
  <c r="K219" i="1"/>
  <c r="G219" i="1"/>
  <c r="C61" i="1"/>
  <c r="C60" i="1" s="1"/>
  <c r="D60" i="1"/>
  <c r="C83" i="1"/>
  <c r="C82" i="1" s="1"/>
  <c r="D82" i="1"/>
  <c r="C200" i="1"/>
  <c r="C199" i="1" s="1"/>
  <c r="D199" i="1"/>
  <c r="J219" i="1"/>
  <c r="F219" i="1"/>
  <c r="C141" i="1"/>
  <c r="C140" i="1" s="1"/>
  <c r="C112" i="1"/>
  <c r="C111" i="1" s="1"/>
  <c r="D111" i="1"/>
  <c r="C87" i="1"/>
  <c r="C86" i="1" s="1"/>
  <c r="D86" i="1"/>
  <c r="C131" i="1"/>
  <c r="C130" i="1" s="1"/>
  <c r="C104" i="1"/>
  <c r="C103" i="1" s="1"/>
  <c r="C40" i="1"/>
  <c r="C51" i="1" s="1"/>
  <c r="D80" i="1"/>
  <c r="D36" i="1"/>
  <c r="D39" i="1" s="1"/>
  <c r="C146" i="1" l="1"/>
  <c r="D146" i="1"/>
  <c r="C59" i="1"/>
  <c r="D102" i="1"/>
  <c r="C102" i="1"/>
  <c r="D219" i="1" l="1"/>
  <c r="C219" i="1"/>
</calcChain>
</file>

<file path=xl/sharedStrings.xml><?xml version="1.0" encoding="utf-8"?>
<sst xmlns="http://schemas.openxmlformats.org/spreadsheetml/2006/main" count="347" uniqueCount="260">
  <si>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</si>
  <si>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</si>
  <si>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</si>
  <si>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</si>
  <si>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</si>
  <si>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</si>
  <si>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</si>
  <si>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</si>
  <si>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</si>
  <si>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</si>
  <si>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</si>
  <si>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</si>
  <si>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</si>
  <si>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</si>
  <si>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</si>
  <si>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</si>
  <si>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</si>
  <si>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</si>
  <si>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</si>
  <si>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</si>
  <si>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</si>
  <si>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</si>
  <si>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</si>
  <si>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</si>
  <si>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</si>
  <si>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</si>
  <si>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</si>
  <si>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</si>
  <si>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</si>
  <si>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</si>
  <si>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</si>
  <si>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</si>
  <si>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</si>
  <si>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</si>
  <si>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</si>
  <si>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</si>
  <si>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</si>
  <si>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</si>
  <si>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</si>
  <si>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</si>
  <si>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</si>
  <si>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</si>
  <si>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</si>
  <si>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</si>
  <si>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</si>
  <si>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</si>
  <si>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</si>
  <si>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</si>
  <si>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</si>
  <si>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</si>
  <si>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</si>
  <si>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</si>
  <si>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</si>
  <si>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</si>
  <si>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</si>
  <si>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</si>
  <si>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</si>
  <si>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</si>
  <si>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</si>
  <si>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</si>
  <si>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</si>
  <si>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</si>
  <si>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</si>
  <si>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</si>
  <si>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</si>
  <si>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</si>
  <si>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</si>
  <si>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</si>
  <si>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</si>
  <si>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</si>
  <si>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</si>
  <si>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</si>
  <si>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</si>
  <si>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</si>
  <si>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</si>
  <si>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</si>
  <si>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</si>
  <si>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</si>
  <si>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</si>
  <si>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</si>
  <si>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</si>
  <si>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</si>
  <si>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</si>
  <si>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</si>
  <si>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</si>
  <si>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</si>
  <si>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</si>
  <si>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</si>
  <si>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</si>
  <si>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</si>
  <si>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</si>
  <si>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</si>
  <si>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</si>
  <si>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</si>
  <si>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</si>
  <si>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</si>
  <si>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</si>
  <si>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</si>
  <si>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</si>
  <si>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</si>
  <si>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</si>
  <si>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</si>
  <si>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</si>
  <si>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</si>
  <si>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</si>
  <si>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</si>
  <si>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</si>
  <si>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</si>
  <si>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</si>
  <si>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</si>
  <si>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</si>
  <si>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</si>
  <si>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</si>
  <si>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</si>
  <si>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</si>
  <si>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</si>
  <si>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</si>
  <si>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Pro-centi  4000</t>
  </si>
  <si>
    <t>Pamatlī-dzekļi  5000</t>
  </si>
  <si>
    <t>Pabal-sti  6000</t>
  </si>
  <si>
    <t>Trans-ferti  7000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</si>
  <si>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</si>
  <si>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</si>
  <si>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</si>
  <si>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</si>
  <si>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</si>
  <si>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</si>
  <si>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</si>
  <si>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</si>
  <si>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</si>
  <si>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</si>
  <si>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</si>
  <si>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</si>
  <si>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</si>
  <si>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</si>
  <si>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</si>
  <si>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</si>
  <si>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</si>
  <si>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</si>
  <si>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</si>
  <si>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</si>
  <si>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</si>
  <si>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</si>
  <si>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</si>
  <si>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</si>
  <si>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</si>
  <si>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</si>
  <si>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</si>
  <si>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</si>
  <si>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</si>
  <si>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</si>
  <si>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</si>
  <si>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</si>
  <si>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</si>
  <si>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</si>
  <si>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</si>
  <si>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</si>
  <si>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</si>
  <si>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</si>
  <si>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</si>
  <si>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</si>
  <si>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</si>
  <si>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</si>
  <si>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</si>
  <si>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</si>
  <si>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</si>
  <si>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</si>
  <si>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</si>
  <si>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</si>
  <si>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</si>
  <si>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</si>
  <si>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</si>
  <si>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</si>
  <si>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</si>
  <si>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</si>
  <si>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</si>
  <si>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</si>
  <si>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</si>
  <si>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</si>
  <si>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</si>
  <si>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</si>
  <si>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</si>
  <si>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</si>
  <si>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</si>
  <si>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Ieguldījumi SIA  "Dobeles ūdens" pamatkapitālā</t>
  </si>
  <si>
    <t>Pašvaldības dzīvojamā fonda uzturēšana</t>
  </si>
  <si>
    <t>Lejasstrazdu sākumskola</t>
  </si>
  <si>
    <t>Pabalsti svētku gadījumos, pabalsts aizgādņiem</t>
  </si>
  <si>
    <t>Latvijas Jaunatnes Olimpiāde</t>
  </si>
  <si>
    <t>SPC projekts pieaugušo rehabilitācijai</t>
  </si>
  <si>
    <t>04.510.</t>
  </si>
  <si>
    <t>Projekts"Atver sirdi Zemgalē"</t>
  </si>
  <si>
    <t>Projekts"Veselības veicināšanna, slimību profilakse"</t>
  </si>
  <si>
    <t>Projekts"Pļavas iela 3"</t>
  </si>
  <si>
    <t>Projekts"Atelpas brīdis"</t>
  </si>
  <si>
    <t>01.111</t>
  </si>
  <si>
    <t>Sociālas palīdzības pabalsti</t>
  </si>
  <si>
    <t>Dobeles sākumskolas pārbūve</t>
  </si>
  <si>
    <t>Dobeles VĢ mācību centra pārbūve</t>
  </si>
  <si>
    <t>Projekts "Individuālo kompetenču atbalsts"</t>
  </si>
  <si>
    <t>Projekts "Atbalsts priekšlaicīgai māc. pārtraukšanas samaz.</t>
  </si>
  <si>
    <t>Kaķenieku kultūras un sporta centrs</t>
  </si>
  <si>
    <t>Projekts "Kapellas  izbūve"</t>
  </si>
  <si>
    <t>Atkritumu apsaimniekošana</t>
  </si>
  <si>
    <t>Lielgabarīta un dalīto atkritumu apsaimniekošana</t>
  </si>
  <si>
    <t>05.100</t>
  </si>
  <si>
    <t>Finansēšana</t>
  </si>
  <si>
    <t>J.Kalniņa</t>
  </si>
  <si>
    <t xml:space="preserve">Finanšu un grāmatvedības nodaļas vadītāja </t>
  </si>
  <si>
    <t>Krimūnu pirmskolas izglītības iestāde "Ābolītis"</t>
  </si>
  <si>
    <t>Izdevumi brīvprātīgo iniciatīvu izpildei</t>
  </si>
  <si>
    <t>Meliorācijas sistēmu atjaunošana</t>
  </si>
  <si>
    <t>Lielapguldes apsaimniekošana</t>
  </si>
  <si>
    <t>Dienesta viesnīcas uzturēšana</t>
  </si>
  <si>
    <t>Dienesta viesnīcas aprīkojums</t>
  </si>
  <si>
    <t>DAVV projekts 8.5.1.0/16/J/001</t>
  </si>
  <si>
    <t>09.821</t>
  </si>
  <si>
    <t>PIUAC ENI-LLB projekts</t>
  </si>
  <si>
    <t>Dobeles pilsētas stadiona rekon.</t>
  </si>
  <si>
    <t>Mūzikas skolas aprīkojums</t>
  </si>
  <si>
    <t>Līdzfinansējums centralizētās kanalizācijas pieslēgumu ierīkošanai</t>
  </si>
  <si>
    <t>Ielu rekonstrukcija</t>
  </si>
  <si>
    <t>Tiltu rekonstrukcija</t>
  </si>
  <si>
    <t>PIUAC MED-CRAFT projekts</t>
  </si>
  <si>
    <t>9.820</t>
  </si>
  <si>
    <t>PIUAC Tour de Craft projekts</t>
  </si>
  <si>
    <t>Spodrības ielas rekonstrukcija</t>
  </si>
  <si>
    <t>Tehnisko darbinieku darba alga</t>
  </si>
  <si>
    <t>LEADER projekti</t>
  </si>
  <si>
    <t>DI Dobeles novada projekts</t>
  </si>
  <si>
    <t>Dobeles kultūras nama aprīkojums</t>
  </si>
  <si>
    <t>Pašvaldības finansējums ped. darbiniekiem</t>
  </si>
  <si>
    <t>Latvijas skolu jaunatnes dziesmu un deju svētki</t>
  </si>
  <si>
    <t>1. vsk.  Erasmus + Water for life  projekts</t>
  </si>
  <si>
    <t>Ceļu ikdienas uzturēšana</t>
  </si>
  <si>
    <t xml:space="preserve">Labvēlīgas vides veidošana Dobeles novadā </t>
  </si>
  <si>
    <t>Bērzupes ERASMUS projekts - stratēģiskās skolu apmaiņas partnerības</t>
  </si>
  <si>
    <t>DOBELES NOVADA PAŠVALDĪBAS 2021.GADA PAMATBUDŽETA IZDEVUMI</t>
  </si>
  <si>
    <t>Ģimenes asistenta pakalpojuma aprobēšana-pilotprojekts</t>
  </si>
  <si>
    <t>Kapellas uzturēšana</t>
  </si>
  <si>
    <t>Sekojot Livonijas ordeņa krustniešu gājienam rietumu Zemgalē LLI-453</t>
  </si>
  <si>
    <t>Koordinācijas centra ierīkošana LAT-LIT 499</t>
  </si>
  <si>
    <t>Teritorijas attīstības plānošanas dok.izstrāde</t>
  </si>
  <si>
    <t>Skolas ielas pārbūve 3. kārta</t>
  </si>
  <si>
    <t>Vēlēšanu komisija</t>
  </si>
  <si>
    <t xml:space="preserve"> Erasmus projekts+Spodrītis PII</t>
  </si>
  <si>
    <t>Novada teritorijas attīstība un uzturēšana-remonti</t>
  </si>
  <si>
    <t>Atelpas brīža pakalpojums  ĢAC Lejasstrazdi</t>
  </si>
  <si>
    <t>Puķu ielas seguma atjaunošana</t>
  </si>
  <si>
    <t>Līdzfinansējums daudzstāvu māju pagalmu remontiem</t>
  </si>
  <si>
    <t>Remontdari novada iestādes (st.6605)</t>
  </si>
  <si>
    <t>5224-sign.Sporta centrs</t>
  </si>
  <si>
    <t>budžets 2021.gadam."</t>
  </si>
  <si>
    <t>saistošajiem noteikumiem Nr.1</t>
  </si>
  <si>
    <t>Bērzupes ERASMUS projekts</t>
  </si>
  <si>
    <t>Projekts "TAD tālāk kopā!"</t>
  </si>
  <si>
    <t>Starpskolu stratēģiskā partnerība ERASMUS+Izglītības pārvalde(st.74)</t>
  </si>
  <si>
    <t>Velotrases Pamptreks izbūve Dobelē</t>
  </si>
  <si>
    <t>Projekts "Karjeras atbalsts izglītības iestādēs"</t>
  </si>
  <si>
    <t>Dobeles novada domes 28.01.2021.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</si>
</sst>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/>
    <xf numFmtId="0" fontId="9" fillId="4" borderId="1" xfId="0" applyFont="1" applyFill="1" applyBorder="1" applyAlignment="1">
      <alignment horizontal="left" wrapText="1"/>
    </xf>
    <xf numFmtId="0" fontId="7" fillId="0" borderId="7" xfId="0" applyFont="1" applyBorder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8" fillId="0" borderId="5" xfId="0" applyFont="1" applyBorder="1" applyAlignment="1">
      <alignment horizontal="left" wrapText="1"/>
    </xf>
    <xf numFmtId="49" fontId="8" fillId="0" borderId="5" xfId="0" applyNumberFormat="1" applyFont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left" wrapText="1"/>
    </xf>
    <xf numFmtId="0" fontId="7" fillId="2" borderId="1" xfId="0" applyFont="1" applyFill="1" applyBorder="1"/>
    <xf numFmtId="0" fontId="7" fillId="0" borderId="4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11" fillId="0" borderId="0" xfId="0" applyFont="1" applyBorder="1"/>
    <xf numFmtId="0" fontId="3" fillId="0" borderId="8" xfId="0" applyFont="1" applyBorder="1"/>
    <xf numFmtId="0" fontId="12" fillId="0" borderId="0" xfId="0" applyFont="1" applyBorder="1"/>
    <xf numFmtId="49" fontId="9" fillId="4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49" fontId="8" fillId="3" borderId="5" xfId="0" applyNumberFormat="1" applyFont="1" applyFill="1" applyBorder="1" applyAlignment="1">
      <alignment horizontal="left" wrapText="1"/>
    </xf>
    <xf numFmtId="0" fontId="7" fillId="2" borderId="4" xfId="0" applyFont="1" applyFill="1" applyBorder="1"/>
    <xf numFmtId="0" fontId="7" fillId="3" borderId="0" xfId="0" applyFont="1" applyFill="1" applyBorder="1"/>
    <xf numFmtId="0" fontId="9" fillId="4" borderId="5" xfId="0" applyFont="1" applyFill="1" applyBorder="1" applyAlignment="1">
      <alignment horizontal="left" wrapText="1"/>
    </xf>
    <xf numFmtId="0" fontId="4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 vertical="justify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justify"/>
    </xf>
    <xf numFmtId="0" fontId="14" fillId="0" borderId="3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0" fontId="11" fillId="0" borderId="1" xfId="0" applyFont="1" applyFill="1" applyBorder="1" applyAlignment="1">
      <alignment horizontal="right" vertical="center" wrapText="1"/>
    </xf>
    <xf numFmtId="0" fontId="11" fillId="0" borderId="0" xfId="0" applyFont="1" applyFill="1"/>
    <xf numFmtId="49" fontId="8" fillId="0" borderId="1" xfId="0" applyNumberFormat="1" applyFont="1" applyBorder="1" applyAlignment="1">
      <alignment horizontal="left" vertical="center" wrapText="1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left" wrapText="1"/>
    </xf>
    <xf numFmtId="0" fontId="12" fillId="0" borderId="0" xfId="0" applyFont="1"/>
    <xf numFmtId="0" fontId="3" fillId="3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justify" vertical="justify"/>
    </xf>
    <xf numFmtId="0" fontId="7" fillId="0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wrapText="1"/>
    </xf>
    <xf numFmtId="0" fontId="13" fillId="3" borderId="0" xfId="0" applyFont="1" applyFill="1" applyAlignment="1">
      <alignment horizontal="right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983" Type="http://schemas.openxmlformats.org/officeDocument/2006/relationships/revisionLog" Target="revisionLog1983.xml"/><Relationship Id="rId1962" Type="http://schemas.openxmlformats.org/officeDocument/2006/relationships/revisionLog" Target="revisionLog1962.xml"/><Relationship Id="rId2005" Type="http://schemas.openxmlformats.org/officeDocument/2006/relationships/revisionLog" Target="revisionLog2005.xml"/><Relationship Id="rId2000" Type="http://schemas.openxmlformats.org/officeDocument/2006/relationships/revisionLog" Target="revisionLog2000.xml"/><Relationship Id="rId2021" Type="http://schemas.openxmlformats.org/officeDocument/2006/relationships/revisionLog" Target="revisionLog2021.xml"/><Relationship Id="rId2026" Type="http://schemas.openxmlformats.org/officeDocument/2006/relationships/revisionLog" Target="revisionLog2026.xml"/><Relationship Id="rId1978" Type="http://schemas.openxmlformats.org/officeDocument/2006/relationships/revisionLog" Target="revisionLog1978.xml"/><Relationship Id="rId1915" Type="http://schemas.openxmlformats.org/officeDocument/2006/relationships/revisionLog" Target="revisionLog1915.xml"/><Relationship Id="rId1957" Type="http://schemas.openxmlformats.org/officeDocument/2006/relationships/revisionLog" Target="revisionLog1957.xml"/><Relationship Id="rId1936" Type="http://schemas.openxmlformats.org/officeDocument/2006/relationships/revisionLog" Target="revisionLog1936.xml"/><Relationship Id="rId1999" Type="http://schemas.openxmlformats.org/officeDocument/2006/relationships/revisionLog" Target="revisionLog1999.xml"/><Relationship Id="rId1973" Type="http://schemas.openxmlformats.org/officeDocument/2006/relationships/revisionLog" Target="revisionLog1973.xml"/><Relationship Id="rId1994" Type="http://schemas.openxmlformats.org/officeDocument/2006/relationships/revisionLog" Target="revisionLog1994.xml"/><Relationship Id="rId1931" Type="http://schemas.openxmlformats.org/officeDocument/2006/relationships/revisionLog" Target="revisionLog1931.xml"/><Relationship Id="rId1952" Type="http://schemas.openxmlformats.org/officeDocument/2006/relationships/revisionLog" Target="revisionLog1952.xml"/><Relationship Id="rId2016" Type="http://schemas.openxmlformats.org/officeDocument/2006/relationships/revisionLog" Target="revisionLog2016.xml"/><Relationship Id="rId2011" Type="http://schemas.openxmlformats.org/officeDocument/2006/relationships/revisionLog" Target="revisionLog2011.xml"/><Relationship Id="rId2037" Type="http://schemas.openxmlformats.org/officeDocument/2006/relationships/revisionLog" Target="revisionLog8.xml"/><Relationship Id="rId1926" Type="http://schemas.openxmlformats.org/officeDocument/2006/relationships/revisionLog" Target="revisionLog1926.xml"/><Relationship Id="rId1947" Type="http://schemas.openxmlformats.org/officeDocument/2006/relationships/revisionLog" Target="revisionLog1947.xml"/><Relationship Id="rId1968" Type="http://schemas.openxmlformats.org/officeDocument/2006/relationships/revisionLog" Target="revisionLog1968.xml"/><Relationship Id="rId2032" Type="http://schemas.openxmlformats.org/officeDocument/2006/relationships/revisionLog" Target="revisionLog3.xml"/><Relationship Id="rId1989" Type="http://schemas.openxmlformats.org/officeDocument/2006/relationships/revisionLog" Target="revisionLog1989.xml"/><Relationship Id="rId1984" Type="http://schemas.openxmlformats.org/officeDocument/2006/relationships/revisionLog" Target="revisionLog1984.xml"/><Relationship Id="rId1921" Type="http://schemas.openxmlformats.org/officeDocument/2006/relationships/revisionLog" Target="revisionLog1921.xml"/><Relationship Id="rId1963" Type="http://schemas.openxmlformats.org/officeDocument/2006/relationships/revisionLog" Target="revisionLog1963.xml"/><Relationship Id="rId1942" Type="http://schemas.openxmlformats.org/officeDocument/2006/relationships/revisionLog" Target="revisionLog1942.xml"/><Relationship Id="rId1992" Type="http://schemas.openxmlformats.org/officeDocument/2006/relationships/revisionLog" Target="revisionLog1992.xml"/><Relationship Id="rId1976" Type="http://schemas.openxmlformats.org/officeDocument/2006/relationships/revisionLog" Target="revisionLog1976.xml"/><Relationship Id="rId1997" Type="http://schemas.openxmlformats.org/officeDocument/2006/relationships/revisionLog" Target="revisionLog1997.xml"/><Relationship Id="rId1971" Type="http://schemas.openxmlformats.org/officeDocument/2006/relationships/revisionLog" Target="revisionLog1971.xml"/><Relationship Id="rId1955" Type="http://schemas.openxmlformats.org/officeDocument/2006/relationships/revisionLog" Target="revisionLog1955.xml"/><Relationship Id="rId1950" Type="http://schemas.openxmlformats.org/officeDocument/2006/relationships/revisionLog" Target="revisionLog1950.xml"/><Relationship Id="rId2006" Type="http://schemas.openxmlformats.org/officeDocument/2006/relationships/revisionLog" Target="revisionLog2006.xml"/><Relationship Id="rId2001" Type="http://schemas.openxmlformats.org/officeDocument/2006/relationships/revisionLog" Target="revisionLog2001.xml"/><Relationship Id="rId2027" Type="http://schemas.openxmlformats.org/officeDocument/2006/relationships/revisionLog" Target="revisionLog2027.xml"/><Relationship Id="rId2014" Type="http://schemas.openxmlformats.org/officeDocument/2006/relationships/revisionLog" Target="revisionLog2014.xml"/><Relationship Id="rId2019" Type="http://schemas.openxmlformats.org/officeDocument/2006/relationships/revisionLog" Target="revisionLog2019.xml"/><Relationship Id="rId2035" Type="http://schemas.openxmlformats.org/officeDocument/2006/relationships/revisionLog" Target="revisionLog6.xml"/><Relationship Id="rId1916" Type="http://schemas.openxmlformats.org/officeDocument/2006/relationships/revisionLog" Target="revisionLog1916.xml"/><Relationship Id="rId2022" Type="http://schemas.openxmlformats.org/officeDocument/2006/relationships/revisionLog" Target="revisionLog2022.xml"/><Relationship Id="rId1937" Type="http://schemas.openxmlformats.org/officeDocument/2006/relationships/revisionLog" Target="revisionLog1937.xml"/><Relationship Id="rId2030" Type="http://schemas.openxmlformats.org/officeDocument/2006/relationships/revisionLog" Target="revisionLog1.xml"/><Relationship Id="rId1924" Type="http://schemas.openxmlformats.org/officeDocument/2006/relationships/revisionLog" Target="revisionLog1924.xml"/><Relationship Id="rId1929" Type="http://schemas.openxmlformats.org/officeDocument/2006/relationships/revisionLog" Target="revisionLog1929.xml"/><Relationship Id="rId1979" Type="http://schemas.openxmlformats.org/officeDocument/2006/relationships/revisionLog" Target="revisionLog1979.xml"/><Relationship Id="rId1958" Type="http://schemas.openxmlformats.org/officeDocument/2006/relationships/revisionLog" Target="revisionLog1958.xml"/><Relationship Id="rId1995" Type="http://schemas.openxmlformats.org/officeDocument/2006/relationships/revisionLog" Target="revisionLog1995.xml"/><Relationship Id="rId1961" Type="http://schemas.openxmlformats.org/officeDocument/2006/relationships/revisionLog" Target="revisionLog1961.xml"/><Relationship Id="rId1953" Type="http://schemas.openxmlformats.org/officeDocument/2006/relationships/revisionLog" Target="revisionLog1953.xml"/><Relationship Id="rId1974" Type="http://schemas.openxmlformats.org/officeDocument/2006/relationships/revisionLog" Target="revisionLog1974.xml"/><Relationship Id="rId1932" Type="http://schemas.openxmlformats.org/officeDocument/2006/relationships/revisionLog" Target="revisionLog1932.xml"/><Relationship Id="rId1945" Type="http://schemas.openxmlformats.org/officeDocument/2006/relationships/revisionLog" Target="revisionLog1945.xml"/><Relationship Id="rId1940" Type="http://schemas.openxmlformats.org/officeDocument/2006/relationships/revisionLog" Target="revisionLog1940.xml"/><Relationship Id="rId1987" Type="http://schemas.openxmlformats.org/officeDocument/2006/relationships/revisionLog" Target="revisionLog1987.xml"/><Relationship Id="rId1966" Type="http://schemas.openxmlformats.org/officeDocument/2006/relationships/revisionLog" Target="revisionLog1966.xml"/><Relationship Id="rId2017" Type="http://schemas.openxmlformats.org/officeDocument/2006/relationships/revisionLog" Target="revisionLog2017.xml"/><Relationship Id="rId1990" Type="http://schemas.openxmlformats.org/officeDocument/2006/relationships/revisionLog" Target="revisionLog1990.xml"/><Relationship Id="rId2009" Type="http://schemas.openxmlformats.org/officeDocument/2006/relationships/revisionLog" Target="revisionLog2009.xml"/><Relationship Id="rId2025" Type="http://schemas.openxmlformats.org/officeDocument/2006/relationships/revisionLog" Target="revisionLog2025.xml"/><Relationship Id="rId2004" Type="http://schemas.openxmlformats.org/officeDocument/2006/relationships/revisionLog" Target="revisionLog2004.xml"/><Relationship Id="rId1982" Type="http://schemas.openxmlformats.org/officeDocument/2006/relationships/revisionLog" Target="revisionLog1982.xml"/><Relationship Id="rId2038" Type="http://schemas.openxmlformats.org/officeDocument/2006/relationships/revisionLog" Target="revisionLog9.xml"/><Relationship Id="rId2012" Type="http://schemas.openxmlformats.org/officeDocument/2006/relationships/revisionLog" Target="revisionLog2012.xml"/><Relationship Id="rId2033" Type="http://schemas.openxmlformats.org/officeDocument/2006/relationships/revisionLog" Target="revisionLog4.xml"/><Relationship Id="rId1927" Type="http://schemas.openxmlformats.org/officeDocument/2006/relationships/revisionLog" Target="revisionLog1927.xml"/><Relationship Id="rId2020" Type="http://schemas.openxmlformats.org/officeDocument/2006/relationships/revisionLog" Target="revisionLog2020.xml"/><Relationship Id="rId1919" Type="http://schemas.openxmlformats.org/officeDocument/2006/relationships/revisionLog" Target="revisionLog1919.xml"/><Relationship Id="rId1948" Type="http://schemas.openxmlformats.org/officeDocument/2006/relationships/revisionLog" Target="revisionLog1948.xml"/><Relationship Id="rId1969" Type="http://schemas.openxmlformats.org/officeDocument/2006/relationships/revisionLog" Target="revisionLog1969.xml"/><Relationship Id="rId1943" Type="http://schemas.openxmlformats.org/officeDocument/2006/relationships/revisionLog" Target="revisionLog1943.xml"/><Relationship Id="rId1922" Type="http://schemas.openxmlformats.org/officeDocument/2006/relationships/revisionLog" Target="revisionLog1922.xml"/><Relationship Id="rId1985" Type="http://schemas.openxmlformats.org/officeDocument/2006/relationships/revisionLog" Target="revisionLog1985.xml"/><Relationship Id="rId1977" Type="http://schemas.openxmlformats.org/officeDocument/2006/relationships/revisionLog" Target="revisionLog1977.xml"/><Relationship Id="rId1964" Type="http://schemas.openxmlformats.org/officeDocument/2006/relationships/revisionLog" Target="revisionLog1964.xml"/><Relationship Id="rId1951" Type="http://schemas.openxmlformats.org/officeDocument/2006/relationships/revisionLog" Target="revisionLog1951.xml"/><Relationship Id="rId1930" Type="http://schemas.openxmlformats.org/officeDocument/2006/relationships/revisionLog" Target="revisionLog1930.xml"/><Relationship Id="rId1935" Type="http://schemas.openxmlformats.org/officeDocument/2006/relationships/revisionLog" Target="revisionLog1935.xml"/><Relationship Id="rId1914" Type="http://schemas.openxmlformats.org/officeDocument/2006/relationships/revisionLog" Target="revisionLog1914.xml"/><Relationship Id="rId1998" Type="http://schemas.openxmlformats.org/officeDocument/2006/relationships/revisionLog" Target="revisionLog1998.xml"/><Relationship Id="rId1956" Type="http://schemas.openxmlformats.org/officeDocument/2006/relationships/revisionLog" Target="revisionLog1956.xml"/><Relationship Id="rId1980" Type="http://schemas.openxmlformats.org/officeDocument/2006/relationships/revisionLog" Target="revisionLog1980.xml"/><Relationship Id="rId2028" Type="http://schemas.openxmlformats.org/officeDocument/2006/relationships/revisionLog" Target="revisionLog2028.xml"/><Relationship Id="rId2007" Type="http://schemas.openxmlformats.org/officeDocument/2006/relationships/revisionLog" Target="revisionLog2007.xml"/><Relationship Id="rId1972" Type="http://schemas.openxmlformats.org/officeDocument/2006/relationships/revisionLog" Target="revisionLog1972.xml"/><Relationship Id="rId1993" Type="http://schemas.openxmlformats.org/officeDocument/2006/relationships/revisionLog" Target="revisionLog1993.xml"/><Relationship Id="rId2031" Type="http://schemas.openxmlformats.org/officeDocument/2006/relationships/revisionLog" Target="revisionLog2.xml"/><Relationship Id="rId2010" Type="http://schemas.openxmlformats.org/officeDocument/2006/relationships/revisionLog" Target="revisionLog2010.xml"/><Relationship Id="rId1917" Type="http://schemas.openxmlformats.org/officeDocument/2006/relationships/revisionLog" Target="revisionLog1917.xml"/><Relationship Id="rId2015" Type="http://schemas.openxmlformats.org/officeDocument/2006/relationships/revisionLog" Target="revisionLog2015.xml"/><Relationship Id="rId2002" Type="http://schemas.openxmlformats.org/officeDocument/2006/relationships/revisionLog" Target="revisionLog2002.xml"/><Relationship Id="rId2023" Type="http://schemas.openxmlformats.org/officeDocument/2006/relationships/revisionLog" Target="revisionLog2023.xml"/><Relationship Id="rId2036" Type="http://schemas.openxmlformats.org/officeDocument/2006/relationships/revisionLog" Target="revisionLog7.xml"/><Relationship Id="rId1959" Type="http://schemas.openxmlformats.org/officeDocument/2006/relationships/revisionLog" Target="revisionLog1959.xml"/><Relationship Id="rId1938" Type="http://schemas.openxmlformats.org/officeDocument/2006/relationships/revisionLog" Target="revisionLog1938.xml"/><Relationship Id="rId1954" Type="http://schemas.openxmlformats.org/officeDocument/2006/relationships/revisionLog" Target="revisionLog1954.xml"/><Relationship Id="rId1933" Type="http://schemas.openxmlformats.org/officeDocument/2006/relationships/revisionLog" Target="revisionLog1933.xml"/><Relationship Id="rId1988" Type="http://schemas.openxmlformats.org/officeDocument/2006/relationships/revisionLog" Target="revisionLog1988.xml"/><Relationship Id="rId1941" Type="http://schemas.openxmlformats.org/officeDocument/2006/relationships/revisionLog" Target="revisionLog1941.xml"/><Relationship Id="rId1967" Type="http://schemas.openxmlformats.org/officeDocument/2006/relationships/revisionLog" Target="revisionLog1967.xml"/><Relationship Id="rId1946" Type="http://schemas.openxmlformats.org/officeDocument/2006/relationships/revisionLog" Target="revisionLog1946.xml"/><Relationship Id="rId1920" Type="http://schemas.openxmlformats.org/officeDocument/2006/relationships/revisionLog" Target="revisionLog1920.xml"/><Relationship Id="rId1925" Type="http://schemas.openxmlformats.org/officeDocument/2006/relationships/revisionLog" Target="revisionLog1925.xml"/><Relationship Id="rId1991" Type="http://schemas.openxmlformats.org/officeDocument/2006/relationships/revisionLog" Target="revisionLog1991.xml"/><Relationship Id="rId1996" Type="http://schemas.openxmlformats.org/officeDocument/2006/relationships/revisionLog" Target="revisionLog1996.xml"/><Relationship Id="rId1970" Type="http://schemas.openxmlformats.org/officeDocument/2006/relationships/revisionLog" Target="revisionLog1970.xml"/><Relationship Id="rId2018" Type="http://schemas.openxmlformats.org/officeDocument/2006/relationships/revisionLog" Target="revisionLog2018.xml"/><Relationship Id="rId1975" Type="http://schemas.openxmlformats.org/officeDocument/2006/relationships/revisionLog" Target="revisionLog1975.xml"/><Relationship Id="rId2034" Type="http://schemas.openxmlformats.org/officeDocument/2006/relationships/revisionLog" Target="revisionLog5.xml"/><Relationship Id="rId2013" Type="http://schemas.openxmlformats.org/officeDocument/2006/relationships/revisionLog" Target="revisionLog2013.xml"/><Relationship Id="rId2039" Type="http://schemas.openxmlformats.org/officeDocument/2006/relationships/revisionLog" Target="revisionLog10.xml"/><Relationship Id="rId1944" Type="http://schemas.openxmlformats.org/officeDocument/2006/relationships/revisionLog" Target="revisionLog1944.xml"/><Relationship Id="rId1923" Type="http://schemas.openxmlformats.org/officeDocument/2006/relationships/revisionLog" Target="revisionLog1923.xml"/><Relationship Id="rId1928" Type="http://schemas.openxmlformats.org/officeDocument/2006/relationships/revisionLog" Target="revisionLog1928.xml"/><Relationship Id="rId1949" Type="http://schemas.openxmlformats.org/officeDocument/2006/relationships/revisionLog" Target="revisionLog1949.xml"/><Relationship Id="rId1986" Type="http://schemas.openxmlformats.org/officeDocument/2006/relationships/revisionLog" Target="revisionLog1986.xml"/><Relationship Id="rId1965" Type="http://schemas.openxmlformats.org/officeDocument/2006/relationships/revisionLog" Target="revisionLog1965.xml"/><Relationship Id="rId1981" Type="http://schemas.openxmlformats.org/officeDocument/2006/relationships/revisionLog" Target="revisionLog1981.xml"/><Relationship Id="rId1960" Type="http://schemas.openxmlformats.org/officeDocument/2006/relationships/revisionLog" Target="revisionLog1960.xml"/><Relationship Id="rId2008" Type="http://schemas.openxmlformats.org/officeDocument/2006/relationships/revisionLog" Target="revisionLog2008.xml"/><Relationship Id="rId2024" Type="http://schemas.openxmlformats.org/officeDocument/2006/relationships/revisionLog" Target="revisionLog2024.xml"/><Relationship Id="rId2003" Type="http://schemas.openxmlformats.org/officeDocument/2006/relationships/revisionLog" Target="revisionLog2003.xml"/><Relationship Id="rId2029" Type="http://schemas.openxmlformats.org/officeDocument/2006/relationships/revisionLog" Target="revisionLog2029.xml"/><Relationship Id="rId1918" Type="http://schemas.openxmlformats.org/officeDocument/2006/relationships/revisionLog" Target="revisionLog1918.xml"/><Relationship Id="rId1939" Type="http://schemas.openxmlformats.org/officeDocument/2006/relationships/revisionLog" Target="revisionLog1939.xml"/><Relationship Id="rId1913" Type="http://schemas.openxmlformats.org/officeDocument/2006/relationships/revisionLog" Target="revisionLog1913.xml"/><Relationship Id="rId1934" Type="http://schemas.openxmlformats.org/officeDocument/2006/relationships/revisionLog" Target="revisionLog1934.xml"/><Relationship Id="rId2040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76A3E87-4871-4010-B3DB-3B9FA77F1B40}" diskRevisions="1" revisionId="8926" version="12" protected="1">
  <header guid="{87A76417-DB50-49CC-BD8D-5FB9A677B048}" dateTime="2021-01-04T12:26:14" maxSheetId="4" userName="Jolanta Kalniņa" r:id="rId1913" minRId="8641">
    <sheetIdMap count="3">
      <sheetId val="1"/>
      <sheetId val="2"/>
      <sheetId val="3"/>
    </sheetIdMap>
  </header>
  <header guid="{C0A18E73-D9B5-48C1-81D6-83B887BF569A}" dateTime="2021-01-04T12:28:43" maxSheetId="4" userName="Jolanta Kalniņa" r:id="rId1914" minRId="8643" maxRId="8644">
    <sheetIdMap count="3">
      <sheetId val="1"/>
      <sheetId val="2"/>
      <sheetId val="3"/>
    </sheetIdMap>
  </header>
  <header guid="{2E66555E-9A9A-450D-9D2E-8BAA94C44B15}" dateTime="2021-01-04T13:06:43" maxSheetId="4" userName="Natalija Vdobčenko" r:id="rId1915">
    <sheetIdMap count="3">
      <sheetId val="1"/>
      <sheetId val="2"/>
      <sheetId val="3"/>
    </sheetIdMap>
  </header>
  <header guid="{826B3331-E141-408B-8C09-D27B6360EE7D}" dateTime="2021-01-04T13:08:05" maxSheetId="4" userName="Natalija Vdobčenko" r:id="rId1916">
    <sheetIdMap count="3">
      <sheetId val="1"/>
      <sheetId val="2"/>
      <sheetId val="3"/>
    </sheetIdMap>
  </header>
  <header guid="{759FCF5E-D22C-42F2-A1AA-CFFE844DF1CB}" dateTime="2021-01-04T13:23:49" maxSheetId="4" userName="Natalija Vdobčenko" r:id="rId1917">
    <sheetIdMap count="3">
      <sheetId val="1"/>
      <sheetId val="2"/>
      <sheetId val="3"/>
    </sheetIdMap>
  </header>
  <header guid="{A4E647BF-76B7-46E6-BFEA-4C1EF303CA50}" dateTime="2021-01-04T13:29:32" maxSheetId="4" userName="Natalija Vdobčenko" r:id="rId1918" minRId="8645">
    <sheetIdMap count="3">
      <sheetId val="1"/>
      <sheetId val="2"/>
      <sheetId val="3"/>
    </sheetIdMap>
  </header>
  <header guid="{53DCA9B2-F2E4-4F94-BDC6-A4F1F985CFEA}" dateTime="2021-01-04T13:31:33" maxSheetId="4" userName="Natalija Vdobčenko" r:id="rId1919" minRId="8646">
    <sheetIdMap count="3">
      <sheetId val="1"/>
      <sheetId val="2"/>
      <sheetId val="3"/>
    </sheetIdMap>
  </header>
  <header guid="{4B82FDD3-ACA6-471C-B482-A1B9220A6F52}" dateTime="2021-01-04T13:31:59" maxSheetId="4" userName="Natalija Vdobčenko" r:id="rId1920" minRId="8647">
    <sheetIdMap count="3">
      <sheetId val="1"/>
      <sheetId val="2"/>
      <sheetId val="3"/>
    </sheetIdMap>
  </header>
  <header guid="{F7A46F15-5C9D-470A-84D1-0017C6448D3F}" dateTime="2021-01-04T14:06:39" maxSheetId="4" userName="Natalija Vdobčenko" r:id="rId1921">
    <sheetIdMap count="3">
      <sheetId val="1"/>
      <sheetId val="2"/>
      <sheetId val="3"/>
    </sheetIdMap>
  </header>
  <header guid="{1AABBC0F-89E8-4C35-97F9-E08712E629E7}" dateTime="2021-01-04T14:09:44" maxSheetId="4" userName="Natalija Vdobčenko" r:id="rId1922" minRId="8648" maxRId="8653">
    <sheetIdMap count="3">
      <sheetId val="1"/>
      <sheetId val="2"/>
      <sheetId val="3"/>
    </sheetIdMap>
  </header>
  <header guid="{89070067-D2F2-4991-834C-B8CE632BBFAD}" dateTime="2021-01-04T14:11:26" maxSheetId="4" userName="Natalija Vdobčenko" r:id="rId1923" minRId="8654" maxRId="8657">
    <sheetIdMap count="3">
      <sheetId val="1"/>
      <sheetId val="2"/>
      <sheetId val="3"/>
    </sheetIdMap>
  </header>
  <header guid="{FFA9D2C9-23E8-44B0-9DBE-1F3A45706527}" dateTime="2021-01-04T14:17:30" maxSheetId="4" userName="Natalija Vdobčenko" r:id="rId1924" minRId="8658" maxRId="8677">
    <sheetIdMap count="3">
      <sheetId val="1"/>
      <sheetId val="2"/>
      <sheetId val="3"/>
    </sheetIdMap>
  </header>
  <header guid="{1317E5F4-0CDE-4C8F-A6C0-24305DEBD4B0}" dateTime="2021-01-04T14:22:00" maxSheetId="4" userName="Natalija Vdobčenko" r:id="rId1925" minRId="8678" maxRId="8683">
    <sheetIdMap count="3">
      <sheetId val="1"/>
      <sheetId val="2"/>
      <sheetId val="3"/>
    </sheetIdMap>
  </header>
  <header guid="{7ED85509-8728-4939-923A-25445DBE2E65}" dateTime="2021-01-04T14:26:26" maxSheetId="4" userName="Natalija Vdobčenko" r:id="rId1926" minRId="8684" maxRId="8691">
    <sheetIdMap count="3">
      <sheetId val="1"/>
      <sheetId val="2"/>
      <sheetId val="3"/>
    </sheetIdMap>
  </header>
  <header guid="{9625BF82-4D2F-4D11-8AA6-BBDE20F77330}" dateTime="2021-01-04T14:45:06" maxSheetId="4" userName="Natalija Vdobčenko" r:id="rId1927" minRId="8692" maxRId="8693">
    <sheetIdMap count="3">
      <sheetId val="1"/>
      <sheetId val="2"/>
      <sheetId val="3"/>
    </sheetIdMap>
  </header>
  <header guid="{C5757D9B-49BE-4DCF-8D68-ED066161950F}" dateTime="2021-01-04T15:20:38" maxSheetId="4" userName="Natalija Vdobčenko" r:id="rId1928">
    <sheetIdMap count="3">
      <sheetId val="1"/>
      <sheetId val="2"/>
      <sheetId val="3"/>
    </sheetIdMap>
  </header>
  <header guid="{61382CCD-551E-4640-A362-8C5DDD200C0F}" dateTime="2021-01-04T15:21:58" maxSheetId="4" userName="Natalija Vdobčenko" r:id="rId1929" minRId="8694">
    <sheetIdMap count="3">
      <sheetId val="1"/>
      <sheetId val="2"/>
      <sheetId val="3"/>
    </sheetIdMap>
  </header>
  <header guid="{2F238B72-2246-4CEC-9DB9-CE18A098AC32}" dateTime="2021-01-04T15:22:18" maxSheetId="4" userName="Natalija Vdobčenko" r:id="rId1930" minRId="8695">
    <sheetIdMap count="3">
      <sheetId val="1"/>
      <sheetId val="2"/>
      <sheetId val="3"/>
    </sheetIdMap>
  </header>
  <header guid="{32B3416E-71E5-441F-B9B2-47CA3C01F7D2}" dateTime="2021-01-04T15:24:26" maxSheetId="4" userName="Natalija Vdobčenko" r:id="rId1931" minRId="8696">
    <sheetIdMap count="3">
      <sheetId val="1"/>
      <sheetId val="2"/>
      <sheetId val="3"/>
    </sheetIdMap>
  </header>
  <header guid="{9DEE916E-DBB7-446F-9B44-8E071F7B63F4}" dateTime="2021-01-04T15:30:56" maxSheetId="4" userName="Natalija Vdobčenko" r:id="rId1932" minRId="8697">
    <sheetIdMap count="3">
      <sheetId val="1"/>
      <sheetId val="2"/>
      <sheetId val="3"/>
    </sheetIdMap>
  </header>
  <header guid="{11283A67-E034-4F6B-927C-79B3EE2E41A1}" dateTime="2021-01-04T15:49:21" maxSheetId="4" userName="Jolanta Kalniņa" r:id="rId1933" minRId="8698">
    <sheetIdMap count="3">
      <sheetId val="1"/>
      <sheetId val="2"/>
      <sheetId val="3"/>
    </sheetIdMap>
  </header>
  <header guid="{9BD346DD-DD5F-4E9B-AF46-171BB0764FEA}" dateTime="2021-01-04T15:52:53" maxSheetId="4" userName="Jolanta Kalniņa" r:id="rId1934" minRId="8700">
    <sheetIdMap count="3">
      <sheetId val="1"/>
      <sheetId val="2"/>
      <sheetId val="3"/>
    </sheetIdMap>
  </header>
  <header guid="{45A093BF-AF23-46AC-B4EC-6DDF8C908C18}" dateTime="2021-01-04T16:00:01" maxSheetId="4" userName="Natalija Vdobčenko" r:id="rId1935">
    <sheetIdMap count="3">
      <sheetId val="1"/>
      <sheetId val="2"/>
      <sheetId val="3"/>
    </sheetIdMap>
  </header>
  <header guid="{6A36D8B7-ADD8-418E-B53F-5471C7576A16}" dateTime="2021-01-05T10:35:25" maxSheetId="4" userName="Natalija Vdobčenko" r:id="rId1936">
    <sheetIdMap count="3">
      <sheetId val="1"/>
      <sheetId val="2"/>
      <sheetId val="3"/>
    </sheetIdMap>
  </header>
  <header guid="{84B56B2C-1E69-445A-8AB2-FEC95056230D}" dateTime="2021-01-05T10:48:58" maxSheetId="4" userName="Natalija Vdobčenko" r:id="rId1937" minRId="8701">
    <sheetIdMap count="3">
      <sheetId val="1"/>
      <sheetId val="2"/>
      <sheetId val="3"/>
    </sheetIdMap>
  </header>
  <header guid="{36F7033A-CB0C-429A-A7C1-5C8B8F601FAA}" dateTime="2021-01-05T10:57:24" maxSheetId="4" userName="Natalija Vdobčenko" r:id="rId1938" minRId="8702">
    <sheetIdMap count="3">
      <sheetId val="1"/>
      <sheetId val="2"/>
      <sheetId val="3"/>
    </sheetIdMap>
  </header>
  <header guid="{E31A7266-BF6C-47A5-B4D2-7ECB2C827783}" dateTime="2021-01-05T11:17:46" maxSheetId="4" userName="Natalija Vdobčenko" r:id="rId1939" minRId="8703">
    <sheetIdMap count="3">
      <sheetId val="1"/>
      <sheetId val="2"/>
      <sheetId val="3"/>
    </sheetIdMap>
  </header>
  <header guid="{B12A3AE6-6717-44CC-9F83-E66CA6F6838E}" dateTime="2021-01-05T11:22:08" maxSheetId="4" userName="Natalija Vdobčenko" r:id="rId1940" minRId="8704">
    <sheetIdMap count="3">
      <sheetId val="1"/>
      <sheetId val="2"/>
      <sheetId val="3"/>
    </sheetIdMap>
  </header>
  <header guid="{B7DAEAF7-D850-4E9B-AE92-2017768BA43A}" dateTime="2021-01-05T11:27:21" maxSheetId="4" userName="Natalija Vdobčenko" r:id="rId1941">
    <sheetIdMap count="3">
      <sheetId val="1"/>
      <sheetId val="2"/>
      <sheetId val="3"/>
    </sheetIdMap>
  </header>
  <header guid="{59971AFA-0C8B-464D-B791-631FA5B47716}" dateTime="2021-01-05T11:28:26" maxSheetId="4" userName="Natalija Vdobčenko" r:id="rId1942">
    <sheetIdMap count="3">
      <sheetId val="1"/>
      <sheetId val="2"/>
      <sheetId val="3"/>
    </sheetIdMap>
  </header>
  <header guid="{6BDFD015-AA7F-46BA-863F-CDF5CC58D162}" dateTime="2021-01-05T11:45:59" maxSheetId="4" userName="Natalija Vdobčenko" r:id="rId1943" minRId="8705" maxRId="8706">
    <sheetIdMap count="3">
      <sheetId val="1"/>
      <sheetId val="2"/>
      <sheetId val="3"/>
    </sheetIdMap>
  </header>
  <header guid="{59D3D964-68BA-4C01-8716-96C5FFDCFAEC}" dateTime="2021-01-05T11:46:55" maxSheetId="4" userName="Natalija Vdobčenko" r:id="rId1944">
    <sheetIdMap count="3">
      <sheetId val="1"/>
      <sheetId val="2"/>
      <sheetId val="3"/>
    </sheetIdMap>
  </header>
  <header guid="{9DE2104B-8B29-46A9-8FF7-1079745DDE92}" dateTime="2021-01-05T14:01:19" maxSheetId="4" userName="Jolanta Kalniņa" r:id="rId1945" minRId="8707" maxRId="8710">
    <sheetIdMap count="3">
      <sheetId val="1"/>
      <sheetId val="2"/>
      <sheetId val="3"/>
    </sheetIdMap>
  </header>
  <header guid="{ED5BF570-6626-4AE8-ADD1-B6BBA259268B}" dateTime="2021-01-05T14:10:22" maxSheetId="4" userName="Natalija Vdobčenko" r:id="rId1946">
    <sheetIdMap count="3">
      <sheetId val="1"/>
      <sheetId val="2"/>
      <sheetId val="3"/>
    </sheetIdMap>
  </header>
  <header guid="{A21E9A95-985F-4CB8-A14C-45150557735E}" dateTime="2021-01-05T14:14:32" maxSheetId="4" userName="Natalija Vdobčenko" r:id="rId1947" minRId="8711" maxRId="8714">
    <sheetIdMap count="3">
      <sheetId val="1"/>
      <sheetId val="2"/>
      <sheetId val="3"/>
    </sheetIdMap>
  </header>
  <header guid="{F70626B5-F62B-4ACF-9FD2-59E82552A2BB}" dateTime="2021-01-05T14:16:44" maxSheetId="4" userName="Natalija Vdobčenko" r:id="rId1948" minRId="8715" maxRId="8716">
    <sheetIdMap count="3">
      <sheetId val="1"/>
      <sheetId val="2"/>
      <sheetId val="3"/>
    </sheetIdMap>
  </header>
  <header guid="{B0216E57-9ACE-4CF1-B503-92A8C2A4E6BC}" dateTime="2021-01-05T14:32:01" maxSheetId="4" userName="Natalija Vdobčenko" r:id="rId1949">
    <sheetIdMap count="3">
      <sheetId val="1"/>
      <sheetId val="2"/>
      <sheetId val="3"/>
    </sheetIdMap>
  </header>
  <header guid="{5C2B5BCA-F46D-4032-B2DD-417F7C19D643}" dateTime="2021-01-05T16:07:10" maxSheetId="4" userName="Natalija Vdobčenko" r:id="rId1950" minRId="8717" maxRId="8754">
    <sheetIdMap count="3">
      <sheetId val="1"/>
      <sheetId val="2"/>
      <sheetId val="3"/>
    </sheetIdMap>
  </header>
  <header guid="{5E3C644F-4350-4574-8783-06A6882D46B2}" dateTime="2021-01-05T16:08:10" maxSheetId="4" userName="Natalija Vdobčenko" r:id="rId1951" minRId="8755" maxRId="8756">
    <sheetIdMap count="3">
      <sheetId val="1"/>
      <sheetId val="2"/>
      <sheetId val="3"/>
    </sheetIdMap>
  </header>
  <header guid="{11955438-78E5-49B9-8D2D-F4CD3C4D24EE}" dateTime="2021-01-05T16:32:24" maxSheetId="4" userName="Natalija Vdobčenko" r:id="rId1952" minRId="8757" maxRId="8786">
    <sheetIdMap count="3">
      <sheetId val="1"/>
      <sheetId val="2"/>
      <sheetId val="3"/>
    </sheetIdMap>
  </header>
  <header guid="{579FB927-EBCD-4F14-8F37-B42C47936748}" dateTime="2021-01-05T16:38:22" maxSheetId="4" userName="Natalija Vdobčenko" r:id="rId1953" minRId="8787" maxRId="8788">
    <sheetIdMap count="3">
      <sheetId val="1"/>
      <sheetId val="2"/>
      <sheetId val="3"/>
    </sheetIdMap>
  </header>
  <header guid="{012B75F5-9AAF-4081-BA28-8A273B942304}" dateTime="2021-01-05T16:55:33" maxSheetId="4" userName="Natalija Vdobčenko" r:id="rId1954" minRId="8789" maxRId="8790">
    <sheetIdMap count="3">
      <sheetId val="1"/>
      <sheetId val="2"/>
      <sheetId val="3"/>
    </sheetIdMap>
  </header>
  <header guid="{ED4A7E16-22CF-4CB4-8027-3B29EEC822F5}" dateTime="2021-01-06T08:14:06" maxSheetId="4" userName="Natalija Vdobčenko" r:id="rId1955">
    <sheetIdMap count="3">
      <sheetId val="1"/>
      <sheetId val="2"/>
      <sheetId val="3"/>
    </sheetIdMap>
  </header>
  <header guid="{F52F5582-6C34-4591-90E3-E8548E6EF6AC}" dateTime="2021-01-06T10:31:45" maxSheetId="4" userName="Natalija Vdobčenko" r:id="rId1956">
    <sheetIdMap count="3">
      <sheetId val="1"/>
      <sheetId val="2"/>
      <sheetId val="3"/>
    </sheetIdMap>
  </header>
  <header guid="{05368163-52DD-4768-8C02-2CCFBA59962E}" dateTime="2021-01-06T10:34:03" maxSheetId="4" userName="Natalija Vdobčenko" r:id="rId1957">
    <sheetIdMap count="3">
      <sheetId val="1"/>
      <sheetId val="2"/>
      <sheetId val="3"/>
    </sheetIdMap>
  </header>
  <header guid="{F3FA25AA-5ECD-4E2A-B00A-0C04AC93ECCB}" dateTime="2021-01-06T10:56:02" maxSheetId="4" userName="Natalija Vdobčenko" r:id="rId1958">
    <sheetIdMap count="3">
      <sheetId val="1"/>
      <sheetId val="2"/>
      <sheetId val="3"/>
    </sheetIdMap>
  </header>
  <header guid="{75E4AE5F-7BC8-49B0-9BE6-081F6918A628}" dateTime="2021-01-06T10:59:24" maxSheetId="4" userName="Natalija Vdobčenko" r:id="rId1959">
    <sheetIdMap count="3">
      <sheetId val="1"/>
      <sheetId val="2"/>
      <sheetId val="3"/>
    </sheetIdMap>
  </header>
  <header guid="{2E5916A3-DA66-45C0-8CA6-209D0B1B20B5}" dateTime="2021-01-06T11:43:55" maxSheetId="4" userName="Natalija Vdobčenko" r:id="rId1960" minRId="8791" maxRId="8794">
    <sheetIdMap count="3">
      <sheetId val="1"/>
      <sheetId val="2"/>
      <sheetId val="3"/>
    </sheetIdMap>
  </header>
  <header guid="{B48C45BA-7BDF-404A-93F7-11B70E9924BE}" dateTime="2021-01-07T08:33:24" maxSheetId="4" userName="Natalija Vdobčenko" r:id="rId1961">
    <sheetIdMap count="3">
      <sheetId val="1"/>
      <sheetId val="2"/>
      <sheetId val="3"/>
    </sheetIdMap>
  </header>
  <header guid="{92782F15-32C9-4A16-A92F-3B588BF053E1}" dateTime="2021-01-07T09:25:43" maxSheetId="4" userName="Natalija Vdobčenko" r:id="rId1962">
    <sheetIdMap count="3">
      <sheetId val="1"/>
      <sheetId val="2"/>
      <sheetId val="3"/>
    </sheetIdMap>
  </header>
  <header guid="{44E60241-D4AF-4CC3-B200-EA88E78AFC49}" dateTime="2021-01-07T09:30:33" maxSheetId="4" userName="Natalija Vdobčenko" r:id="rId1963">
    <sheetIdMap count="3">
      <sheetId val="1"/>
      <sheetId val="2"/>
      <sheetId val="3"/>
    </sheetIdMap>
  </header>
  <header guid="{1AB60F2D-7FD8-4EF3-B888-B3CFC67E393C}" dateTime="2021-01-07T09:43:38" maxSheetId="4" userName="Natalija Vdobčenko" r:id="rId1964">
    <sheetIdMap count="3">
      <sheetId val="1"/>
      <sheetId val="2"/>
      <sheetId val="3"/>
    </sheetIdMap>
  </header>
  <header guid="{5AE32C44-B781-4922-BF7E-D219DD0277F4}" dateTime="2021-01-07T12:55:56" maxSheetId="4" userName="Natalija Vdobčenko" r:id="rId1965" minRId="8795" maxRId="8796">
    <sheetIdMap count="3">
      <sheetId val="1"/>
      <sheetId val="2"/>
      <sheetId val="3"/>
    </sheetIdMap>
  </header>
  <header guid="{4F3FE02B-1A57-4ED8-A574-2BA7E69D3F54}" dateTime="2021-01-07T12:58:34" maxSheetId="4" userName="Natalija Vdobčenko" r:id="rId1966" minRId="8797">
    <sheetIdMap count="3">
      <sheetId val="1"/>
      <sheetId val="2"/>
      <sheetId val="3"/>
    </sheetIdMap>
  </header>
  <header guid="{81F73650-2CCE-4ABA-8214-DB7323300679}" dateTime="2021-01-07T13:00:10" maxSheetId="4" userName="Natalija Vdobčenko" r:id="rId1967" minRId="8798">
    <sheetIdMap count="3">
      <sheetId val="1"/>
      <sheetId val="2"/>
      <sheetId val="3"/>
    </sheetIdMap>
  </header>
  <header guid="{0F534FBF-EA1F-4A58-A07C-E37A3E09CDBA}" dateTime="2021-01-07T13:15:58" maxSheetId="4" userName="Natalija Vdobčenko" r:id="rId1968" minRId="8799" maxRId="8800">
    <sheetIdMap count="3">
      <sheetId val="1"/>
      <sheetId val="2"/>
      <sheetId val="3"/>
    </sheetIdMap>
  </header>
  <header guid="{A5902EAE-7DE2-4864-8D0C-6997CCF7C45A}" dateTime="2021-01-07T13:22:37" maxSheetId="4" userName="Natalija Vdobčenko" r:id="rId1969" minRId="8801" maxRId="8804">
    <sheetIdMap count="3">
      <sheetId val="1"/>
      <sheetId val="2"/>
      <sheetId val="3"/>
    </sheetIdMap>
  </header>
  <header guid="{237DEAEC-CC96-476C-A4D5-D9567DCD209F}" dateTime="2021-01-07T13:26:38" maxSheetId="4" userName="Natalija Vdobčenko" r:id="rId1970" minRId="8805">
    <sheetIdMap count="3">
      <sheetId val="1"/>
      <sheetId val="2"/>
      <sheetId val="3"/>
    </sheetIdMap>
  </header>
  <header guid="{C54EB990-7572-4F9B-9344-1324BF24C957}" dateTime="2021-01-07T14:14:08" maxSheetId="4" userName="Natalija Vdobčenko" r:id="rId1971">
    <sheetIdMap count="3">
      <sheetId val="1"/>
      <sheetId val="2"/>
      <sheetId val="3"/>
    </sheetIdMap>
  </header>
  <header guid="{B323C9EF-DBBD-4CF6-A910-898B23BE43A5}" dateTime="2021-01-07T14:16:06" maxSheetId="4" userName="Natalija Vdobčenko" r:id="rId1972" minRId="8806" maxRId="8807">
    <sheetIdMap count="3">
      <sheetId val="1"/>
      <sheetId val="2"/>
      <sheetId val="3"/>
    </sheetIdMap>
  </header>
  <header guid="{72B168CC-73AF-436F-9E57-95286C9810C3}" dateTime="2021-01-08T13:21:02" maxSheetId="4" userName="Natalija Vdobčenko" r:id="rId1973" minRId="8808">
    <sheetIdMap count="3">
      <sheetId val="1"/>
      <sheetId val="2"/>
      <sheetId val="3"/>
    </sheetIdMap>
  </header>
  <header guid="{688B7A89-F98A-4201-AFD5-C29BC3DEE120}" dateTime="2021-01-08T13:22:58" maxSheetId="4" userName="Natalija Vdobčenko" r:id="rId1974" minRId="8809" maxRId="8812">
    <sheetIdMap count="3">
      <sheetId val="1"/>
      <sheetId val="2"/>
      <sheetId val="3"/>
    </sheetIdMap>
  </header>
  <header guid="{294BA2D4-C621-4B27-AE67-EAA08707AF6E}" dateTime="2021-01-08T13:25:38" maxSheetId="4" userName="Natalija Vdobčenko" r:id="rId1975">
    <sheetIdMap count="3">
      <sheetId val="1"/>
      <sheetId val="2"/>
      <sheetId val="3"/>
    </sheetIdMap>
  </header>
  <header guid="{8D04A06C-E328-4C49-8C37-BD1355FC1676}" dateTime="2021-01-11T08:08:25" maxSheetId="4" userName="Natalija Vdobčenko" r:id="rId1976">
    <sheetIdMap count="3">
      <sheetId val="1"/>
      <sheetId val="2"/>
      <sheetId val="3"/>
    </sheetIdMap>
  </header>
  <header guid="{37433369-AACB-41AD-ABE4-24CA98DDE77E}" dateTime="2021-01-11T08:11:49" maxSheetId="4" userName="Natalija Vdobčenko" r:id="rId1977" minRId="8813">
    <sheetIdMap count="3">
      <sheetId val="1"/>
      <sheetId val="2"/>
      <sheetId val="3"/>
    </sheetIdMap>
  </header>
  <header guid="{80105305-DBA6-4359-94AB-0F980646602D}" dateTime="2021-01-11T08:17:26" maxSheetId="4" userName="Natalija Vdobčenko" r:id="rId1978" minRId="8814" maxRId="8825">
    <sheetIdMap count="3">
      <sheetId val="1"/>
      <sheetId val="2"/>
      <sheetId val="3"/>
    </sheetIdMap>
  </header>
  <header guid="{9C96B4EE-B494-486B-A76E-4BE90D560BA5}" dateTime="2021-01-11T08:18:05" maxSheetId="4" userName="Natalija Vdobčenko" r:id="rId1979">
    <sheetIdMap count="3">
      <sheetId val="1"/>
      <sheetId val="2"/>
      <sheetId val="3"/>
    </sheetIdMap>
  </header>
  <header guid="{C8D688AF-3160-412C-A668-8D1F0CE1A8A4}" dateTime="2021-01-11T08:18:43" maxSheetId="4" userName="Natalija Vdobčenko" r:id="rId1980" minRId="8826">
    <sheetIdMap count="3">
      <sheetId val="1"/>
      <sheetId val="2"/>
      <sheetId val="3"/>
    </sheetIdMap>
  </header>
  <header guid="{AA411CC9-C657-4F8B-B37C-9641D42E6C81}" dateTime="2021-01-11T08:24:53" maxSheetId="4" userName="Natalija Vdobčenko" r:id="rId1981" minRId="8827" maxRId="8841">
    <sheetIdMap count="3">
      <sheetId val="1"/>
      <sheetId val="2"/>
      <sheetId val="3"/>
    </sheetIdMap>
  </header>
  <header guid="{900EFFDA-E0A0-4833-83C2-CB2B3ABB99F4}" dateTime="2021-01-11T08:26:39" maxSheetId="4" userName="Natalija Vdobčenko" r:id="rId1982" minRId="8842">
    <sheetIdMap count="3">
      <sheetId val="1"/>
      <sheetId val="2"/>
      <sheetId val="3"/>
    </sheetIdMap>
  </header>
  <header guid="{F722CB6E-9639-4494-87C7-43B027081263}" dateTime="2021-01-11T08:36:33" maxSheetId="4" userName="Natalija Vdobčenko" r:id="rId1983" minRId="8843" maxRId="8847">
    <sheetIdMap count="3">
      <sheetId val="1"/>
      <sheetId val="2"/>
      <sheetId val="3"/>
    </sheetIdMap>
  </header>
  <header guid="{A0374305-BF1B-43B2-B351-B7257980849D}" dateTime="2021-01-11T08:39:13" maxSheetId="4" userName="Natalija Vdobčenko" r:id="rId1984" minRId="8848">
    <sheetIdMap count="3">
      <sheetId val="1"/>
      <sheetId val="2"/>
      <sheetId val="3"/>
    </sheetIdMap>
  </header>
  <header guid="{D64185C9-0212-44CB-B0A9-A13AB128BC27}" dateTime="2021-01-11T10:55:39" maxSheetId="4" userName="Natalija Vdobčenko" r:id="rId1985">
    <sheetIdMap count="3">
      <sheetId val="1"/>
      <sheetId val="2"/>
      <sheetId val="3"/>
    </sheetIdMap>
  </header>
  <header guid="{700BC8D1-6CD7-4964-9C9C-9D2B24813F6F}" dateTime="2021-01-11T12:03:28" maxSheetId="4" userName="Natalija Vdobčenko" r:id="rId1986">
    <sheetIdMap count="3">
      <sheetId val="1"/>
      <sheetId val="2"/>
      <sheetId val="3"/>
    </sheetIdMap>
  </header>
  <header guid="{442B20D5-2970-40C0-8B0F-A87E4AC97A7D}" dateTime="2021-01-11T12:04:52" maxSheetId="4" userName="Natalija Vdobčenko" r:id="rId1987" minRId="8849" maxRId="8850">
    <sheetIdMap count="3">
      <sheetId val="1"/>
      <sheetId val="2"/>
      <sheetId val="3"/>
    </sheetIdMap>
  </header>
  <header guid="{0607AB19-EC9E-47AD-8FA0-360DC8883B0E}" dateTime="2021-01-11T12:24:52" maxSheetId="4" userName="Natalija Vdobčenko" r:id="rId1988">
    <sheetIdMap count="3">
      <sheetId val="1"/>
      <sheetId val="2"/>
      <sheetId val="3"/>
    </sheetIdMap>
  </header>
  <header guid="{3AB7F178-7828-40A3-BFFA-3B7F92ED8925}" dateTime="2021-01-11T12:25:33" maxSheetId="4" userName="Natalija Vdobčenko" r:id="rId1989" minRId="8851" maxRId="8852">
    <sheetIdMap count="3">
      <sheetId val="1"/>
      <sheetId val="2"/>
      <sheetId val="3"/>
    </sheetIdMap>
  </header>
  <header guid="{C8226531-1547-485B-AED8-13F9EC1E7930}" dateTime="2021-01-11T12:26:02" maxSheetId="4" userName="Natalija Vdobčenko" r:id="rId1990" minRId="8853" maxRId="8854">
    <sheetIdMap count="3">
      <sheetId val="1"/>
      <sheetId val="2"/>
      <sheetId val="3"/>
    </sheetIdMap>
  </header>
  <header guid="{B4B48FFA-614C-4B08-B3F1-9EC83DF7CCA4}" dateTime="2021-01-11T13:28:43" maxSheetId="4" userName="Natalija Vdobčenko" r:id="rId1991">
    <sheetIdMap count="3">
      <sheetId val="1"/>
      <sheetId val="2"/>
      <sheetId val="3"/>
    </sheetIdMap>
  </header>
  <header guid="{25D03B5B-845F-4CB7-8C13-91468E48E3A7}" dateTime="2021-01-11T13:42:56" maxSheetId="4" userName="Natalija Vdobčenko" r:id="rId1992" minRId="8855" maxRId="8856">
    <sheetIdMap count="3">
      <sheetId val="1"/>
      <sheetId val="2"/>
      <sheetId val="3"/>
    </sheetIdMap>
  </header>
  <header guid="{D9EC38FF-226B-4041-9804-6A8CA62C5EF2}" dateTime="2021-01-11T13:59:46" maxSheetId="4" userName="Natalija Vdobčenko" r:id="rId1993" minRId="8857">
    <sheetIdMap count="3">
      <sheetId val="1"/>
      <sheetId val="2"/>
      <sheetId val="3"/>
    </sheetIdMap>
  </header>
  <header guid="{ADE3B71F-B218-473F-A7CA-BCD276F1D4C7}" dateTime="2021-01-11T14:10:34" maxSheetId="4" userName="Natalija Vdobčenko" r:id="rId1994">
    <sheetIdMap count="3">
      <sheetId val="1"/>
      <sheetId val="2"/>
      <sheetId val="3"/>
    </sheetIdMap>
  </header>
  <header guid="{2F46268C-81CE-42B8-A0EB-C23B1D76CC00}" dateTime="2021-01-11T14:40:07" maxSheetId="4" userName="Natalija Vdobčenko" r:id="rId1995" minRId="8858">
    <sheetIdMap count="3">
      <sheetId val="1"/>
      <sheetId val="2"/>
      <sheetId val="3"/>
    </sheetIdMap>
  </header>
  <header guid="{1DA31953-4AF4-4216-82E4-368C0E658FDB}" dateTime="2021-01-11T14:57:11" maxSheetId="4" userName="Natalija Vdobčenko" r:id="rId1996">
    <sheetIdMap count="3">
      <sheetId val="1"/>
      <sheetId val="2"/>
      <sheetId val="3"/>
    </sheetIdMap>
  </header>
  <header guid="{FC26C966-E5C5-48A7-B88C-D8C3F8C32DA9}" dateTime="2021-01-11T15:03:51" maxSheetId="4" userName="Natalija Vdobčenko" r:id="rId1997" minRId="8859" maxRId="8860">
    <sheetIdMap count="3">
      <sheetId val="1"/>
      <sheetId val="2"/>
      <sheetId val="3"/>
    </sheetIdMap>
  </header>
  <header guid="{F6A68C9C-87FA-4D02-B460-866DA34906EB}" dateTime="2021-01-11T16:18:04" maxSheetId="4" userName="Natalija Vdobčenko" r:id="rId1998" minRId="8861" maxRId="8862">
    <sheetIdMap count="3">
      <sheetId val="1"/>
      <sheetId val="2"/>
      <sheetId val="3"/>
    </sheetIdMap>
  </header>
  <header guid="{E3960DFD-E6D8-49D8-9EC3-BD66F7177216}" dateTime="2021-01-11T16:18:20" maxSheetId="4" userName="Natalija Vdobčenko" r:id="rId1999" minRId="8863">
    <sheetIdMap count="3">
      <sheetId val="1"/>
      <sheetId val="2"/>
      <sheetId val="3"/>
    </sheetIdMap>
  </header>
  <header guid="{C54E2BE5-48DA-4C80-BD73-509DBC91D3DF}" dateTime="2021-01-12T08:11:26" maxSheetId="4" userName="Natalija Vdobčenko" r:id="rId2000" minRId="8864">
    <sheetIdMap count="3">
      <sheetId val="1"/>
      <sheetId val="2"/>
      <sheetId val="3"/>
    </sheetIdMap>
  </header>
  <header guid="{62404485-0E8D-4C72-A422-79F465DD7698}" dateTime="2021-01-12T08:11:57" maxSheetId="4" userName="Natalija Vdobčenko" r:id="rId2001" minRId="8865">
    <sheetIdMap count="3">
      <sheetId val="1"/>
      <sheetId val="2"/>
      <sheetId val="3"/>
    </sheetIdMap>
  </header>
  <header guid="{8DF6EF2A-7B51-43D4-B253-8CACBAA847D3}" dateTime="2021-01-12T13:08:11" maxSheetId="4" userName="Natalija Vdobčenko" r:id="rId2002">
    <sheetIdMap count="3">
      <sheetId val="1"/>
      <sheetId val="2"/>
      <sheetId val="3"/>
    </sheetIdMap>
  </header>
  <header guid="{8CD553C4-E250-4C65-97AF-F8C49872E34C}" dateTime="2021-01-12T13:09:47" maxSheetId="4" userName="Natalija Vdobčenko" r:id="rId2003">
    <sheetIdMap count="3">
      <sheetId val="1"/>
      <sheetId val="2"/>
      <sheetId val="3"/>
    </sheetIdMap>
  </header>
  <header guid="{836E345B-3047-41F0-BB6C-A45F4FC3EE04}" dateTime="2021-01-12T13:29:11" maxSheetId="4" userName="Natalija Vdobčenko" r:id="rId2004" minRId="8866" maxRId="8867">
    <sheetIdMap count="3">
      <sheetId val="1"/>
      <sheetId val="2"/>
      <sheetId val="3"/>
    </sheetIdMap>
  </header>
  <header guid="{D5445848-7B4A-4F67-B67E-4008E1327097}" dateTime="2021-01-12T14:23:34" maxSheetId="4" userName="Natalija Vdobčenko" r:id="rId2005">
    <sheetIdMap count="3">
      <sheetId val="1"/>
      <sheetId val="2"/>
      <sheetId val="3"/>
    </sheetIdMap>
  </header>
  <header guid="{EF959BD3-F000-4EE2-88F8-87F666297408}" dateTime="2021-01-12T15:02:38" maxSheetId="4" userName="Natalija Vdobčenko" r:id="rId2006">
    <sheetIdMap count="3">
      <sheetId val="1"/>
      <sheetId val="2"/>
      <sheetId val="3"/>
    </sheetIdMap>
  </header>
  <header guid="{9A47CE8C-4CC0-44E7-A456-FFE0039D2938}" dateTime="2021-01-12T15:17:03" maxSheetId="4" userName="Natalija Vdobčenko" r:id="rId2007">
    <sheetIdMap count="3">
      <sheetId val="1"/>
      <sheetId val="2"/>
      <sheetId val="3"/>
    </sheetIdMap>
  </header>
  <header guid="{1BD0FA30-4437-4BB5-8E9E-CC2E69725BB8}" dateTime="2021-01-12T15:21:48" maxSheetId="4" userName="Natalija Vdobčenko" r:id="rId2008" minRId="8868" maxRId="8875">
    <sheetIdMap count="3">
      <sheetId val="1"/>
      <sheetId val="2"/>
      <sheetId val="3"/>
    </sheetIdMap>
  </header>
  <header guid="{7741CEA7-C1BE-4852-B2BE-23C8524CEF89}" dateTime="2021-01-12T15:23:08" maxSheetId="4" userName="Natalija Vdobčenko" r:id="rId2009" minRId="8876">
    <sheetIdMap count="3">
      <sheetId val="1"/>
      <sheetId val="2"/>
      <sheetId val="3"/>
    </sheetIdMap>
  </header>
  <header guid="{9E6F4DC3-90F8-4D77-AFCC-BB1CD2FC5CBF}" dateTime="2021-01-12T15:27:59" maxSheetId="4" userName="Natalija Vdobčenko" r:id="rId2010" minRId="8877" maxRId="8893">
    <sheetIdMap count="3">
      <sheetId val="1"/>
      <sheetId val="2"/>
      <sheetId val="3"/>
    </sheetIdMap>
  </header>
  <header guid="{8473662D-D943-46CC-9D9A-024DA9C84C3B}" dateTime="2021-01-12T15:29:30" maxSheetId="4" userName="Natalija Vdobčenko" r:id="rId2011" minRId="8894">
    <sheetIdMap count="3">
      <sheetId val="1"/>
      <sheetId val="2"/>
      <sheetId val="3"/>
    </sheetIdMap>
  </header>
  <header guid="{96BB7808-D888-47CA-B283-E7800FE0990B}" dateTime="2021-01-12T15:31:05" maxSheetId="4" userName="Natalija Vdobčenko" r:id="rId2012" minRId="8895">
    <sheetIdMap count="3">
      <sheetId val="1"/>
      <sheetId val="2"/>
      <sheetId val="3"/>
    </sheetIdMap>
  </header>
  <header guid="{1EC78C83-6C27-4DB1-833D-C8D68A172033}" dateTime="2021-01-12T15:36:03" maxSheetId="4" userName="Natalija Vdobčenko" r:id="rId2013" minRId="8896">
    <sheetIdMap count="3">
      <sheetId val="1"/>
      <sheetId val="2"/>
      <sheetId val="3"/>
    </sheetIdMap>
  </header>
  <header guid="{5ECBBDD5-68DE-40EF-B144-0E102525A3C7}" dateTime="2021-01-12T15:36:30" maxSheetId="4" userName="Natalija Vdobčenko" r:id="rId2014" minRId="8897">
    <sheetIdMap count="3">
      <sheetId val="1"/>
      <sheetId val="2"/>
      <sheetId val="3"/>
    </sheetIdMap>
  </header>
  <header guid="{089217D0-B10B-4E1D-A967-CD587BE86BFA}" dateTime="2021-01-12T15:38:22" maxSheetId="4" userName="Natalija Vdobčenko" r:id="rId2015" minRId="8898" maxRId="8899">
    <sheetIdMap count="3">
      <sheetId val="1"/>
      <sheetId val="2"/>
      <sheetId val="3"/>
    </sheetIdMap>
  </header>
  <header guid="{40ECF4F2-A52B-49A2-89A3-4160DCB58D2B}" dateTime="2021-01-12T15:39:11" maxSheetId="4" userName="Natalija Vdobčenko" r:id="rId2016">
    <sheetIdMap count="3">
      <sheetId val="1"/>
      <sheetId val="2"/>
      <sheetId val="3"/>
    </sheetIdMap>
  </header>
  <header guid="{920F3843-DD0A-4F35-9BB5-598F47CB0881}" dateTime="2021-01-12T15:39:25" maxSheetId="4" userName="Natalija Vdobčenko" r:id="rId2017">
    <sheetIdMap count="3">
      <sheetId val="1"/>
      <sheetId val="2"/>
      <sheetId val="3"/>
    </sheetIdMap>
  </header>
  <header guid="{69462756-5B19-48A4-9BBA-C6FE0296F5F0}" dateTime="2021-01-12T15:39:36" maxSheetId="4" userName="Natalija Vdobčenko" r:id="rId2018">
    <sheetIdMap count="3">
      <sheetId val="1"/>
      <sheetId val="2"/>
      <sheetId val="3"/>
    </sheetIdMap>
  </header>
  <header guid="{6D00EB0C-7259-4824-86C8-5D1413D49158}" dateTime="2021-01-13T15:48:10" maxSheetId="4" userName="Natalija Vdobčenko" r:id="rId2019">
    <sheetIdMap count="3">
      <sheetId val="1"/>
      <sheetId val="2"/>
      <sheetId val="3"/>
    </sheetIdMap>
  </header>
  <header guid="{5ED1DF25-AB37-48A5-82C5-03759A22A95C}" dateTime="2021-01-13T16:09:59" maxSheetId="4" userName="Natalija Vdobčenko" r:id="rId2020">
    <sheetIdMap count="3">
      <sheetId val="1"/>
      <sheetId val="2"/>
      <sheetId val="3"/>
    </sheetIdMap>
  </header>
  <header guid="{9B0B5FC2-7570-4F70-B4CE-D51D6D93AC86}" dateTime="2021-01-14T08:14:11" maxSheetId="4" userName="Natalija Vdobčenko" r:id="rId2021" minRId="8900" maxRId="8902">
    <sheetIdMap count="3">
      <sheetId val="1"/>
      <sheetId val="2"/>
      <sheetId val="3"/>
    </sheetIdMap>
  </header>
  <header guid="{3BA9DFA0-29DE-4CC4-9C8C-497BAC5EFEAB}" dateTime="2021-01-14T10:39:35" maxSheetId="4" userName="Natalija Vdobčenko" r:id="rId2022">
    <sheetIdMap count="3">
      <sheetId val="1"/>
      <sheetId val="2"/>
      <sheetId val="3"/>
    </sheetIdMap>
  </header>
  <header guid="{DD29CC6C-AEB7-4C65-878E-BE18575083F1}" dateTime="2021-01-14T10:39:59" maxSheetId="4" userName="Natalija Vdobčenko" r:id="rId2023" minRId="8903">
    <sheetIdMap count="3">
      <sheetId val="1"/>
      <sheetId val="2"/>
      <sheetId val="3"/>
    </sheetIdMap>
  </header>
  <header guid="{FD5A56B4-3730-4C76-9E70-2C6F117A0AA3}" dateTime="2021-01-14T10:40:24" maxSheetId="4" userName="Natalija Vdobčenko" r:id="rId2024" minRId="8904">
    <sheetIdMap count="3">
      <sheetId val="1"/>
      <sheetId val="2"/>
      <sheetId val="3"/>
    </sheetIdMap>
  </header>
  <header guid="{2841041D-7925-42A4-AD14-62D16FE69F93}" dateTime="2021-01-14T10:55:22" maxSheetId="4" userName="Natalija Vdobčenko" r:id="rId2025">
    <sheetIdMap count="3">
      <sheetId val="1"/>
      <sheetId val="2"/>
      <sheetId val="3"/>
    </sheetIdMap>
  </header>
  <header guid="{8E90BD26-BACF-4676-B251-21E22A22A52F}" dateTime="2021-01-14T11:18:38" maxSheetId="4" userName="Natalija Vdobčenko" r:id="rId2026">
    <sheetIdMap count="3">
      <sheetId val="1"/>
      <sheetId val="2"/>
      <sheetId val="3"/>
    </sheetIdMap>
  </header>
  <header guid="{5433940E-EA4F-42C9-BBA4-3DBD4FA5657B}" dateTime="2021-01-14T13:33:09" maxSheetId="4" userName="Natalija Vdobčenko" r:id="rId2027">
    <sheetIdMap count="3">
      <sheetId val="1"/>
      <sheetId val="2"/>
      <sheetId val="3"/>
    </sheetIdMap>
  </header>
  <header guid="{0D1DF9ED-A92B-4EE9-B9BA-658ABA2F7F12}" dateTime="2021-01-15T08:33:18" maxSheetId="4" userName="Jolanta Kalniņa" r:id="rId2028" minRId="8905" maxRId="8908">
    <sheetIdMap count="3">
      <sheetId val="1"/>
      <sheetId val="2"/>
      <sheetId val="3"/>
    </sheetIdMap>
  </header>
  <header guid="{D83BFADF-0E9E-403D-9885-3623383F3A7C}" dateTime="2021-01-15T10:34:01" maxSheetId="4" userName="Dace Riterfelte" r:id="rId2029">
    <sheetIdMap count="3">
      <sheetId val="1"/>
      <sheetId val="2"/>
      <sheetId val="3"/>
    </sheetIdMap>
  </header>
  <header guid="{B7B05954-CFF1-4051-831B-0D8B7CC2DF64}" dateTime="2021-01-18T14:02:38" maxSheetId="4" userName="Dace Riterfelte" r:id="rId2030">
    <sheetIdMap count="3">
      <sheetId val="1"/>
      <sheetId val="2"/>
      <sheetId val="3"/>
    </sheetIdMap>
  </header>
  <header guid="{C78611FB-09AD-4C8B-8AB1-736FF92051CD}" dateTime="2021-01-20T16:14:37" maxSheetId="4" userName="Dace Riterfelte" r:id="rId2031" minRId="8912" maxRId="8914">
    <sheetIdMap count="3">
      <sheetId val="1"/>
      <sheetId val="2"/>
      <sheetId val="3"/>
    </sheetIdMap>
  </header>
  <header guid="{7B6293E0-A558-4D29-9DF3-2C37512A48F5}" dateTime="2021-01-21T08:02:57" maxSheetId="4" userName="Dace Riterfelte" r:id="rId2032">
    <sheetIdMap count="3">
      <sheetId val="1"/>
      <sheetId val="2"/>
      <sheetId val="3"/>
    </sheetIdMap>
  </header>
  <header guid="{21EF476E-D398-4FFB-85D2-8346871EA6A1}" dateTime="2021-01-22T11:47:25" maxSheetId="4" userName="Dace Riterfelte" r:id="rId2033" minRId="8917">
    <sheetIdMap count="3">
      <sheetId val="1"/>
      <sheetId val="2"/>
      <sheetId val="3"/>
    </sheetIdMap>
  </header>
  <header guid="{5707669C-3908-40BA-9732-C41A485C065C}" dateTime="2021-01-22T11:50:19" maxSheetId="4" userName="Dace Riterfelte" r:id="rId2034" minRId="8919">
    <sheetIdMap count="3">
      <sheetId val="1"/>
      <sheetId val="2"/>
      <sheetId val="3"/>
    </sheetIdMap>
  </header>
  <header guid="{42F44449-064B-48B4-9974-904099312C20}" dateTime="2021-01-25T08:21:48" maxSheetId="4" userName="Dace Riterfelte" r:id="rId2035">
    <sheetIdMap count="3">
      <sheetId val="1"/>
      <sheetId val="2"/>
      <sheetId val="3"/>
    </sheetIdMap>
  </header>
  <header guid="{B5E1896C-BCA7-4975-A88A-AB63895E87C1}" dateTime="2021-01-27T10:02:48" maxSheetId="4" userName="Dace Riterfelte" r:id="rId2036">
    <sheetIdMap count="3">
      <sheetId val="1"/>
      <sheetId val="2"/>
      <sheetId val="3"/>
    </sheetIdMap>
  </header>
  <header guid="{E2435811-CF5D-46A3-8F66-1B13215D9AE0}" dateTime="2021-01-28T13:39:15" maxSheetId="4" userName="Dace Riterfelte" r:id="rId2037">
    <sheetIdMap count="3">
      <sheetId val="1"/>
      <sheetId val="2"/>
      <sheetId val="3"/>
    </sheetIdMap>
  </header>
  <header guid="{10F18424-537F-40F7-A858-BC576726C337}" dateTime="2021-01-28T16:15:49" maxSheetId="4" userName="Dace Riterfelte" r:id="rId2038">
    <sheetIdMap count="3">
      <sheetId val="1"/>
      <sheetId val="2"/>
      <sheetId val="3"/>
    </sheetIdMap>
  </header>
  <header guid="{008BD9BE-91AF-47C7-8AEB-6FE4EE662ACB}" dateTime="2021-01-29T10:14:16" maxSheetId="4" userName="Dace Riterfelte" r:id="rId2039" minRId="8924">
    <sheetIdMap count="3">
      <sheetId val="1"/>
      <sheetId val="2"/>
      <sheetId val="3"/>
    </sheetIdMap>
  </header>
  <header guid="{476A3E87-4871-4010-B3DB-3B9FA77F1B40}" dateTime="2021-02-01T09:58:43" maxSheetId="4" userName="Dace Riterfelte" r:id="rId2040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DAD8C11-4922-4086-92FB-D94400070379}" action="delete"/>
  <rdn rId="0" localSheetId="1" customView="1" name="Z_FDAD8C11_4922_4086_92FB_D94400070379_.wvu.Rows" hidden="1" oldHidden="1">
    <formula>Sheet1!$74:$74,Sheet1!$96:$96,Sheet1!$99:$99,Sheet1!$172:$174,Sheet1!$190:$191</formula>
    <oldFormula>Sheet1!$74:$74,Sheet1!$96:$96,Sheet1!$99:$99,Sheet1!$172:$174,Sheet1!$190:$191</oldFormula>
  </rdn>
  <rcv guid="{FDAD8C11-4922-4086-92FB-D94400070379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24" sId="1">
    <oc r="M4" t="inlineStr">
      <is>
        <t>Dobeles novada domes 28.01.2021</t>
      </is>
    </oc>
    <nc r="M4" t="inlineStr">
      <is>
        <t>Dobeles novada domes 28.01.2021.</t>
      </is>
    </nc>
  </rcc>
  <rcv guid="{FDAD8C11-4922-4086-92FB-D94400070379}" action="delete"/>
  <rdn rId="0" localSheetId="1" customView="1" name="Z_FDAD8C11_4922_4086_92FB_D94400070379_.wvu.Rows" hidden="1" oldHidden="1">
    <formula>Sheet1!$74:$74,Sheet1!$96:$96,Sheet1!$99:$99,Sheet1!$172:$174,Sheet1!$190:$191</formula>
    <oldFormula>Sheet1!$74:$74,Sheet1!$96:$96,Sheet1!$99:$99,Sheet1!$172:$174,Sheet1!$190:$191</oldFormula>
  </rdn>
  <rcv guid="{FDAD8C11-4922-4086-92FB-D94400070379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DAD8C11-4922-4086-92FB-D94400070379}" action="delete"/>
  <rdn rId="0" localSheetId="1" customView="1" name="Z_FDAD8C11_4922_4086_92FB_D94400070379_.wvu.Rows" hidden="1" oldHidden="1">
    <formula>Sheet1!$74:$74,Sheet1!$96:$96,Sheet1!$99:$99,Sheet1!$172:$174,Sheet1!$190:$191</formula>
    <oldFormula>Sheet1!$74:$74,Sheet1!$96:$96,Sheet1!$99:$99,Sheet1!$172:$174,Sheet1!$190:$191</oldFormula>
  </rdn>
  <rcv guid="{FDAD8C11-4922-4086-92FB-D94400070379}" action="add"/>
</revisions>
</file>

<file path=xl/revisions/revisionLog19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41" sId="1">
    <nc r="J42">
      <v>1355</v>
    </nc>
  </rcc>
  <rcv guid="{3A56BBDD-68CD-4AEA-B9E4-12391459D4C4}" action="delete"/>
  <rdn rId="0" localSheetId="1" customView="1" name="Z_3A56BBDD_68CD_4AEA_B9E4_12391459D4C4_.wvu.Rows" hidden="1" oldHidden="1">
    <formula>Sheet1!$74:$74,Sheet1!$96:$96,Sheet1!$99:$99,Sheet1!$172:$174,Sheet1!$190:$191</formula>
    <oldFormula>Sheet1!$74:$74,Sheet1!$96:$96,Sheet1!$99:$99,Sheet1!$172:$174,Sheet1!$190:$191</oldFormula>
  </rdn>
  <rcv guid="{3A56BBDD-68CD-4AEA-B9E4-12391459D4C4}" action="add"/>
</revisions>
</file>

<file path=xl/revisions/revisionLog19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43" sId="1">
    <oc r="M4" t="inlineStr">
      <is>
        <t>Dobeles novada domes 30.01.2020</t>
      </is>
    </oc>
    <nc r="M4" t="inlineStr">
      <is>
        <t>Dobeles novada domes 28.01.2021</t>
      </is>
    </nc>
  </rcc>
  <rfmt sheetId="1" sqref="M5">
    <dxf>
      <fill>
        <patternFill>
          <bgColor rgb="FFFFFF00"/>
        </patternFill>
      </fill>
    </dxf>
  </rfmt>
  <rcc rId="8644" sId="1">
    <oc r="M7" t="inlineStr">
      <is>
        <t>budžets 2020.gadam."</t>
      </is>
    </oc>
    <nc r="M7" t="inlineStr">
      <is>
        <t>budžets 2021.gadam."</t>
      </is>
    </nc>
  </rcc>
</revisions>
</file>

<file path=xl/revisions/revisionLog19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45" sId="1">
    <nc r="L180">
      <v>28</v>
    </nc>
  </rcc>
  <rcv guid="{CFE03FCF-A4D8-435A-8A9B-0544466F5A93}" action="delete"/>
  <rcv guid="{CFE03FCF-A4D8-435A-8A9B-0544466F5A93}" action="add"/>
</revisions>
</file>

<file path=xl/revisions/revisionLog19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46" sId="1">
    <nc r="L177">
      <v>8534</v>
    </nc>
  </rcc>
</revisions>
</file>

<file path=xl/revisions/revisionLog19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47" sId="1">
    <oc r="G165">
      <v>175377</v>
    </oc>
    <nc r="G165">
      <v>186165</v>
    </nc>
  </rcc>
</revisions>
</file>

<file path=xl/revisions/revisionLog19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48" sId="1">
    <nc r="L167">
      <v>145</v>
    </nc>
  </rcc>
  <rcc rId="8649" sId="1">
    <oc r="E169">
      <v>140060</v>
    </oc>
    <nc r="E169">
      <v>141682</v>
    </nc>
  </rcc>
  <rcc rId="8650" sId="1">
    <oc r="F169">
      <v>33541</v>
    </oc>
    <nc r="F169">
      <v>33923</v>
    </nc>
  </rcc>
  <rcc rId="8651" sId="1">
    <oc r="E165">
      <v>230446</v>
    </oc>
    <nc r="E165">
      <v>230749</v>
    </nc>
  </rcc>
  <rcc rId="8652" sId="1">
    <oc r="F165">
      <v>54362</v>
    </oc>
    <nc r="F165">
      <v>54433</v>
    </nc>
  </rcc>
  <rcc rId="8653" sId="1">
    <oc r="G165">
      <v>186165</v>
    </oc>
    <nc r="G165">
      <v>187488</v>
    </nc>
  </rcc>
</revisions>
</file>

<file path=xl/revisions/revisionLog19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54" sId="1">
    <oc r="E148">
      <v>538011</v>
    </oc>
    <nc r="E148">
      <v>538635</v>
    </nc>
  </rcc>
  <rcc rId="8655" sId="1">
    <oc r="F148">
      <v>127717</v>
    </oc>
    <nc r="F148">
      <v>127864</v>
    </nc>
  </rcc>
  <rcc rId="8656" sId="1">
    <oc r="E155">
      <v>257696</v>
    </oc>
    <nc r="E155">
      <v>258119</v>
    </nc>
  </rcc>
  <rcc rId="8657" sId="1">
    <oc r="F155">
      <v>60790</v>
    </oc>
    <nc r="F155">
      <v>60890</v>
    </nc>
  </rcc>
  <rcv guid="{CFE03FCF-A4D8-435A-8A9B-0544466F5A93}" action="delete"/>
  <rcv guid="{CFE03FCF-A4D8-435A-8A9B-0544466F5A93}" action="add"/>
</revisions>
</file>

<file path=xl/revisions/revisionLog19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58" sId="1">
    <oc r="E151">
      <v>205310</v>
    </oc>
    <nc r="E151">
      <v>205628</v>
    </nc>
  </rcc>
  <rcc rId="8659" sId="1">
    <oc r="F151">
      <v>48933</v>
    </oc>
    <nc r="F151">
      <v>49008</v>
    </nc>
  </rcc>
  <rcc rId="8660" sId="1">
    <oc r="E153">
      <v>153382</v>
    </oc>
    <nc r="E153">
      <v>153794</v>
    </nc>
  </rcc>
  <rcc rId="8661" sId="1">
    <oc r="F153">
      <v>36683</v>
    </oc>
    <nc r="F153">
      <v>36780</v>
    </nc>
  </rcc>
  <rcc rId="8662" sId="1">
    <oc r="E157">
      <v>886030</v>
    </oc>
    <nc r="E157">
      <v>888550</v>
    </nc>
  </rcc>
  <rcc rId="8663" sId="1">
    <oc r="F157">
      <v>210414</v>
    </oc>
    <nc r="F157">
      <v>211007</v>
    </nc>
  </rcc>
  <rcc rId="8664" sId="1">
    <oc r="E156">
      <v>579388</v>
    </oc>
    <nc r="E156">
      <v>582703</v>
    </nc>
  </rcc>
  <rcc rId="8665" sId="1">
    <oc r="F156">
      <v>138356</v>
    </oc>
    <nc r="F156">
      <v>139138</v>
    </nc>
  </rcc>
  <rcc rId="8666" sId="1">
    <oc r="E158">
      <v>378350</v>
    </oc>
    <nc r="E158">
      <v>383816</v>
    </nc>
  </rcc>
  <rcc rId="8667" sId="1">
    <oc r="F158">
      <v>89753</v>
    </oc>
    <nc r="F158">
      <v>91043</v>
    </nc>
  </rcc>
  <rcc rId="8668" sId="1">
    <oc r="E164">
      <v>185082</v>
    </oc>
    <nc r="E164">
      <v>187589</v>
    </nc>
  </rcc>
  <rcc rId="8669" sId="1">
    <oc r="F164">
      <v>44260</v>
    </oc>
    <nc r="F164">
      <v>44852</v>
    </nc>
  </rcc>
  <rcc rId="8670" sId="1">
    <oc r="E162">
      <v>378751</v>
    </oc>
    <nc r="E162">
      <v>380534</v>
    </nc>
  </rcc>
  <rcc rId="8671" sId="1">
    <oc r="F162">
      <v>89848</v>
    </oc>
    <nc r="F162">
      <v>90269</v>
    </nc>
  </rcc>
  <rcc rId="8672" sId="1">
    <oc r="E159">
      <v>182598</v>
    </oc>
    <nc r="E159">
      <v>184441</v>
    </nc>
  </rcc>
  <rcc rId="8673" sId="1">
    <oc r="F159">
      <v>43575</v>
    </oc>
    <nc r="F159">
      <v>44009</v>
    </nc>
  </rcc>
  <rcc rId="8674" sId="1">
    <oc r="E160">
      <v>169785</v>
    </oc>
    <nc r="E160">
      <v>171665</v>
    </nc>
  </rcc>
  <rcc rId="8675" sId="1">
    <oc r="F160">
      <v>40552</v>
    </oc>
    <nc r="F160">
      <v>40995</v>
    </nc>
  </rcc>
  <rcc rId="8676" sId="1">
    <oc r="E163">
      <v>209639</v>
    </oc>
    <nc r="E163">
      <v>211440</v>
    </nc>
  </rcc>
  <rcc rId="8677" sId="1">
    <oc r="F163">
      <v>50053</v>
    </oc>
    <nc r="F163">
      <v>50477</v>
    </nc>
  </rcc>
</revisions>
</file>

<file path=xl/revisions/revisionLog19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78" sId="1">
    <oc r="E169">
      <v>141682</v>
    </oc>
    <nc r="E169">
      <v>141838</v>
    </nc>
  </rcc>
  <rcc rId="8679" sId="1">
    <oc r="F169">
      <v>33923</v>
    </oc>
    <nc r="F169">
      <v>33960</v>
    </nc>
  </rcc>
  <rcc rId="8680" sId="1">
    <oc r="E171">
      <v>180665</v>
    </oc>
    <nc r="E171">
      <v>181873</v>
    </nc>
  </rcc>
  <rcc rId="8681" sId="1">
    <oc r="F171">
      <v>43419</v>
    </oc>
    <nc r="F171">
      <v>43705</v>
    </nc>
  </rcc>
  <rcc rId="8682" sId="1">
    <oc r="E166">
      <v>548465</v>
    </oc>
    <nc r="E166">
      <v>556117</v>
    </nc>
  </rcc>
  <rcc rId="8683" sId="1">
    <oc r="F166">
      <v>130182</v>
    </oc>
    <nc r="F166">
      <v>131987</v>
    </nc>
  </rcc>
</revisions>
</file>

<file path=xl/revisions/revisionLog19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84" sId="1">
    <oc r="G155">
      <v>45474</v>
    </oc>
    <nc r="G155">
      <v>46904</v>
    </nc>
  </rcc>
  <rcc rId="8685" sId="1">
    <oc r="G150">
      <v>114119</v>
    </oc>
    <nc r="G150">
      <v>114175</v>
    </nc>
  </rcc>
  <rcc rId="8686" sId="1">
    <oc r="G154">
      <v>61179</v>
    </oc>
    <nc r="G154">
      <v>61880</v>
    </nc>
  </rcc>
  <rcc rId="8687" sId="1">
    <oc r="G157">
      <v>365994</v>
    </oc>
    <nc r="G157">
      <v>366390</v>
    </nc>
  </rcc>
  <rcc rId="8688" sId="1">
    <oc r="G158">
      <v>148759</v>
    </oc>
    <nc r="G158">
      <v>148988</v>
    </nc>
  </rcc>
  <rcc rId="8689" sId="1">
    <oc r="G156">
      <v>205913</v>
    </oc>
    <nc r="G156">
      <v>206494</v>
    </nc>
  </rcc>
  <rcc rId="8690" sId="1">
    <oc r="E159">
      <v>184441</v>
    </oc>
    <nc r="E159">
      <v>184574</v>
    </nc>
  </rcc>
  <rcc rId="8691" sId="1">
    <oc r="F159">
      <v>44009</v>
    </oc>
    <nc r="F159">
      <v>44040</v>
    </nc>
  </rcc>
</revisions>
</file>

<file path=xl/revisions/revisionLog19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2" sId="1">
    <oc r="E157">
      <v>888550</v>
    </oc>
    <nc r="E157">
      <v>892258</v>
    </nc>
  </rcc>
  <rcc rId="8693" sId="1">
    <oc r="F157">
      <v>211007</v>
    </oc>
    <nc r="F157">
      <v>211882</v>
    </nc>
  </rcc>
  <rcv guid="{CFE03FCF-A4D8-435A-8A9B-0544466F5A93}" action="delete"/>
  <rcv guid="{CFE03FCF-A4D8-435A-8A9B-0544466F5A93}" action="add"/>
</revisions>
</file>

<file path=xl/revisions/revisionLog19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4" sId="1">
    <nc r="J83">
      <v>16800</v>
    </nc>
  </rcc>
</revisions>
</file>

<file path=xl/revisions/revisionLog19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5" sId="1">
    <oc r="G91">
      <v>34810</v>
    </oc>
    <nc r="G91">
      <v>43810</v>
    </nc>
  </rcc>
</revisions>
</file>

<file path=xl/revisions/revisionLog19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6" sId="1">
    <oc r="G91">
      <v>43810</v>
    </oc>
    <nc r="G91">
      <v>51010</v>
    </nc>
  </rcc>
</revisions>
</file>

<file path=xl/revisions/revisionLog19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7" sId="1">
    <nc r="G32">
      <v>250000</v>
    </nc>
  </rcc>
</revisions>
</file>

<file path=xl/revisions/revisionLog19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8" sId="1">
    <oc r="C224">
      <v>-1000000</v>
    </oc>
    <nc r="C224">
      <v>-1200000</v>
    </nc>
  </rcc>
  <rcv guid="{3A56BBDD-68CD-4AEA-B9E4-12391459D4C4}" action="delete"/>
  <rdn rId="0" localSheetId="1" customView="1" name="Z_3A56BBDD_68CD_4AEA_B9E4_12391459D4C4_.wvu.Rows" hidden="1" oldHidden="1">
    <formula>Sheet1!$74:$74,Sheet1!$96:$96,Sheet1!$99:$99,Sheet1!$172:$174,Sheet1!$190:$191</formula>
    <oldFormula>Sheet1!$74:$74,Sheet1!$96:$96,Sheet1!$99:$99,Sheet1!$172:$174,Sheet1!$190:$191</oldFormula>
  </rdn>
  <rcv guid="{3A56BBDD-68CD-4AEA-B9E4-12391459D4C4}" action="add"/>
</revisions>
</file>

<file path=xl/revisions/revisionLog19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0" sId="1">
    <oc r="G73">
      <v>96000</v>
    </oc>
    <nc r="G73">
      <v>86000</v>
    </nc>
  </rcc>
</revisions>
</file>

<file path=xl/revisions/revisionLog19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1" sId="1">
    <oc r="J79">
      <v>407743</v>
    </oc>
    <nc r="J79">
      <v>421762</v>
    </nc>
  </rcc>
  <rcv guid="{CFE03FCF-A4D8-435A-8A9B-0544466F5A93}" action="delete"/>
  <rcv guid="{CFE03FCF-A4D8-435A-8A9B-0544466F5A93}" action="add"/>
</revisions>
</file>

<file path=xl/revisions/revisionLog19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2" sId="1">
    <oc r="G101">
      <v>750470</v>
    </oc>
    <nc r="G101">
      <v>766470</v>
    </nc>
  </rcc>
  <rcv guid="{CFE03FCF-A4D8-435A-8A9B-0544466F5A93}" action="delete"/>
  <rcv guid="{CFE03FCF-A4D8-435A-8A9B-0544466F5A93}" action="add"/>
</revisions>
</file>

<file path=xl/revisions/revisionLog19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3" sId="1">
    <oc r="J79">
      <v>421762</v>
    </oc>
    <nc r="J79">
      <v>544076</v>
    </nc>
  </rcc>
  <rcv guid="{CFE03FCF-A4D8-435A-8A9B-0544466F5A93}" action="delete"/>
  <rcv guid="{CFE03FCF-A4D8-435A-8A9B-0544466F5A93}" action="add"/>
</revisions>
</file>

<file path=xl/revisions/revisionLog19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4" sId="1">
    <oc r="J224">
      <f>'\\DC1\Finanses\BUDZETS_2021\BUDZETS_2021\[Pamatbudzeta_ienemumi 1 pielik _2021.xls]Sheet1'!$C$20+'\\DC1\Finanses\BUDZETS_2021\BUDZETS_2021\[Pamatbudzeta_ienemumi 1 pielik _2021.xls]Sheet1'!$C$114</f>
    </oc>
    <nc r="J224">
      <f>'\\DC1\Finanses\BUDZETS_2021\BUDZETS_2021\[Pamatbudzeta_ienemumi 1 pielik _2021.xls]Sheet1'!$C$20+'\\DC1\Finanses\BUDZETS_2021\BUDZETS_2021\[Pamatbudzeta_ienemumi 1 pielik _2021.xls]Sheet1'!$C$114</f>
    </nc>
  </rcc>
</revisions>
</file>

<file path=xl/revisions/revisionLog19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5" sId="1">
    <oc r="E133">
      <v>136299</v>
    </oc>
    <nc r="E133">
      <v>138063</v>
    </nc>
  </rcc>
  <rcc rId="8706" sId="1">
    <oc r="F133">
      <v>31917</v>
    </oc>
    <nc r="F133">
      <v>32333</v>
    </nc>
  </rcc>
  <rcv guid="{CFE03FCF-A4D8-435A-8A9B-0544466F5A93}" action="delete"/>
  <rcv guid="{CFE03FCF-A4D8-435A-8A9B-0544466F5A93}" action="add"/>
</revisions>
</file>

<file path=xl/revisions/revisionLog19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7" sId="1">
    <nc r="J165">
      <v>2500</v>
    </nc>
  </rcc>
  <rcc rId="8708" sId="1">
    <oc r="G165">
      <v>187488</v>
    </oc>
    <nc r="G165">
      <v>61625</v>
    </nc>
  </rcc>
  <rcc rId="8709" sId="1">
    <oc r="F165">
      <v>54433</v>
    </oc>
    <nc r="F165">
      <v>79123</v>
    </nc>
  </rcc>
  <rcc rId="8710" sId="1">
    <oc r="E165">
      <v>230749</v>
    </oc>
    <nc r="E165">
      <v>331172</v>
    </nc>
  </rcc>
</revisions>
</file>

<file path=xl/revisions/revisionLog19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11" sId="1">
    <oc r="J35">
      <v>8379</v>
    </oc>
    <nc r="J35">
      <v>112000</v>
    </nc>
  </rcc>
  <rcc rId="8712" sId="1">
    <oc r="E35">
      <v>4000</v>
    </oc>
    <nc r="E35">
      <v>6000</v>
    </nc>
  </rcc>
  <rcc rId="8713" sId="1">
    <oc r="F35">
      <v>945</v>
    </oc>
    <nc r="F35">
      <v>1415</v>
    </nc>
  </rcc>
  <rcc rId="8714" sId="1">
    <oc r="G35">
      <v>10800</v>
    </oc>
    <nc r="G35">
      <v>27009</v>
    </nc>
  </rcc>
</revisions>
</file>

<file path=xl/revisions/revisionLog19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15" sId="1">
    <oc r="J142">
      <v>29754</v>
    </oc>
    <nc r="J142">
      <v>79754</v>
    </nc>
  </rcc>
  <rcc rId="8716" sId="1">
    <oc r="C224">
      <v>-1200000</v>
    </oc>
    <nc r="C224">
      <v>-1000000</v>
    </nc>
  </rcc>
</revisions>
</file>

<file path=xl/revisions/revisionLog19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17" sId="1">
    <oc r="E148">
      <v>538635</v>
    </oc>
    <nc r="E148">
      <v>538851</v>
    </nc>
  </rcc>
  <rcc rId="8718" sId="1">
    <oc r="F148">
      <v>127864</v>
    </oc>
    <nc r="F148">
      <v>127915</v>
    </nc>
  </rcc>
  <rcc rId="8719" sId="1">
    <oc r="E149">
      <v>451213</v>
    </oc>
    <nc r="E149">
      <v>451745</v>
    </nc>
  </rcc>
  <rcc rId="8720" sId="1">
    <oc r="F149">
      <v>110886</v>
    </oc>
    <nc r="F149">
      <v>111011</v>
    </nc>
  </rcc>
  <rcc rId="8721" sId="1">
    <oc r="E150">
      <v>428394</v>
    </oc>
    <nc r="E150">
      <v>429123</v>
    </nc>
  </rcc>
  <rcc rId="8722" sId="1">
    <oc r="F150">
      <v>101758</v>
    </oc>
    <nc r="F150">
      <v>101930</v>
    </nc>
  </rcc>
  <rcc rId="8723" sId="1">
    <oc r="E155">
      <v>258119</v>
    </oc>
    <nc r="E155">
      <v>258475</v>
    </nc>
  </rcc>
  <rcc rId="8724" sId="1">
    <oc r="F155">
      <v>60890</v>
    </oc>
    <nc r="F155">
      <v>60974</v>
    </nc>
  </rcc>
  <rcc rId="8725" sId="1">
    <oc r="E152">
      <v>233330</v>
    </oc>
    <nc r="E152">
      <v>233317</v>
    </nc>
  </rcc>
  <rcc rId="8726" sId="1">
    <oc r="F152">
      <v>55792</v>
    </oc>
    <nc r="F152">
      <v>55789</v>
    </nc>
  </rcc>
  <rcc rId="8727" sId="1">
    <oc r="E151">
      <v>205628</v>
    </oc>
    <nc r="E151">
      <v>205656</v>
    </nc>
  </rcc>
  <rcc rId="8728" sId="1">
    <oc r="F151">
      <v>49008</v>
    </oc>
    <nc r="F151">
      <v>49015</v>
    </nc>
  </rcc>
  <rcc rId="8729" sId="1">
    <oc r="E153">
      <v>153794</v>
    </oc>
    <nc r="E153">
      <v>159735</v>
    </nc>
  </rcc>
  <rcc rId="8730" sId="1">
    <oc r="F153">
      <v>36780</v>
    </oc>
    <nc r="F153">
      <v>38182</v>
    </nc>
  </rcc>
  <rcc rId="8731" sId="1">
    <oc r="E154">
      <v>130071</v>
    </oc>
    <nc r="E154">
      <v>130231</v>
    </nc>
  </rcc>
  <rcc rId="8732" sId="1">
    <oc r="F154">
      <v>31283</v>
    </oc>
    <nc r="F154">
      <v>31321</v>
    </nc>
  </rcc>
  <rcc rId="8733" sId="1">
    <oc r="E157">
      <v>892258</v>
    </oc>
    <nc r="E157">
      <v>889738</v>
    </nc>
  </rcc>
  <rcc rId="8734" sId="1">
    <oc r="F157">
      <v>211882</v>
    </oc>
    <nc r="F157">
      <v>211289</v>
    </nc>
  </rcc>
  <rcc rId="8735" sId="1">
    <oc r="E156">
      <v>582703</v>
    </oc>
    <nc r="E156">
      <v>577763</v>
    </nc>
  </rcc>
  <rcc rId="8736" sId="1">
    <oc r="F156">
      <v>139138</v>
    </oc>
    <nc r="F156">
      <v>137961</v>
    </nc>
  </rcc>
  <rcc rId="8737" sId="1">
    <oc r="E158">
      <v>383816</v>
    </oc>
    <nc r="E158">
      <v>379092</v>
    </nc>
  </rcc>
  <rcc rId="8738" sId="1">
    <oc r="F158">
      <v>91043</v>
    </oc>
    <nc r="F158">
      <v>89928</v>
    </nc>
  </rcc>
  <rcc rId="8739" sId="1">
    <oc r="E164">
      <v>187589</v>
    </oc>
    <nc r="E164">
      <v>185082</v>
    </nc>
  </rcc>
  <rcc rId="8740" sId="1">
    <oc r="F164">
      <v>44852</v>
    </oc>
    <nc r="F164">
      <v>44260</v>
    </nc>
  </rcc>
  <rcc rId="8741" sId="1">
    <oc r="E162">
      <v>380534</v>
    </oc>
    <nc r="E162">
      <v>378813</v>
    </nc>
  </rcc>
  <rcc rId="8742" sId="1">
    <oc r="F162">
      <v>90269</v>
    </oc>
    <nc r="F162">
      <v>89862</v>
    </nc>
  </rcc>
  <rcc rId="8743" sId="1">
    <oc r="E159">
      <v>184574</v>
    </oc>
    <nc r="E159">
      <v>182462</v>
    </nc>
  </rcc>
  <rcc rId="8744" sId="1">
    <oc r="F159">
      <v>44040</v>
    </oc>
    <nc r="F159">
      <v>43543</v>
    </nc>
  </rcc>
  <rcc rId="8745" sId="1">
    <oc r="E160">
      <v>171665</v>
    </oc>
    <nc r="E160">
      <v>172046</v>
    </nc>
  </rcc>
  <rcc rId="8746" sId="1">
    <oc r="F160">
      <v>40995</v>
    </oc>
    <nc r="F160">
      <v>41086</v>
    </nc>
  </rcc>
  <rcc rId="8747" sId="1">
    <oc r="E163">
      <v>211440</v>
    </oc>
    <nc r="E163">
      <v>209552</v>
    </nc>
  </rcc>
  <rcc rId="8748" sId="1">
    <oc r="F163">
      <v>50477</v>
    </oc>
    <nc r="F163">
      <v>50033</v>
    </nc>
  </rcc>
  <rcc rId="8749" sId="1">
    <oc r="E168">
      <v>95365</v>
    </oc>
    <nc r="E168">
      <v>95155</v>
    </nc>
  </rcc>
  <rcc rId="8750" sId="1">
    <oc r="F168">
      <v>23552</v>
    </oc>
    <nc r="F168">
      <v>23503</v>
    </nc>
  </rcc>
  <rcc rId="8751" sId="1">
    <oc r="E169">
      <v>141838</v>
    </oc>
    <nc r="E169">
      <v>140283</v>
    </nc>
  </rcc>
  <rcc rId="8752" sId="1">
    <oc r="F169">
      <v>33960</v>
    </oc>
    <nc r="F169">
      <v>33593</v>
    </nc>
  </rcc>
  <rcc rId="8753" sId="1">
    <oc r="E171">
      <v>181873</v>
    </oc>
    <nc r="E171">
      <v>180294</v>
    </nc>
  </rcc>
  <rcc rId="8754" sId="1">
    <oc r="F171">
      <v>43705</v>
    </oc>
    <nc r="F171">
      <v>42531</v>
    </nc>
  </rcc>
  <rcv guid="{CFE03FCF-A4D8-435A-8A9B-0544466F5A93}" action="delete"/>
  <rcv guid="{CFE03FCF-A4D8-435A-8A9B-0544466F5A93}" action="add"/>
</revisions>
</file>

<file path=xl/revisions/revisionLog19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55" sId="1">
    <oc r="E166">
      <v>556117</v>
    </oc>
    <nc r="E166">
      <v>547996</v>
    </nc>
  </rcc>
  <rcc rId="8756" sId="1">
    <oc r="F166">
      <v>131987</v>
    </oc>
    <nc r="F166">
      <v>130071</v>
    </nc>
  </rcc>
</revisions>
</file>

<file path=xl/revisions/revisionLog19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57" sId="1">
    <oc r="E148">
      <v>538851</v>
    </oc>
    <nc r="E148">
      <v>539475</v>
    </nc>
  </rcc>
  <rcc rId="8758" sId="1">
    <oc r="F148">
      <v>127915</v>
    </oc>
    <nc r="F148">
      <v>128062</v>
    </nc>
  </rcc>
  <rcc rId="8759" sId="1">
    <oc r="E155">
      <v>258475</v>
    </oc>
    <nc r="E155">
      <v>258898</v>
    </nc>
  </rcc>
  <rcc rId="8760" sId="1">
    <oc r="F155">
      <v>60974</v>
    </oc>
    <nc r="F155">
      <v>61074</v>
    </nc>
  </rcc>
  <rcc rId="8761" sId="1">
    <oc r="E151">
      <v>205656</v>
    </oc>
    <nc r="E151">
      <v>205974</v>
    </nc>
  </rcc>
  <rcc rId="8762" sId="1">
    <oc r="F151">
      <v>49015</v>
    </oc>
    <nc r="F151">
      <v>49090</v>
    </nc>
  </rcc>
  <rcc rId="8763" sId="1">
    <oc r="E153">
      <v>159735</v>
    </oc>
    <nc r="E153">
      <v>160147</v>
    </nc>
  </rcc>
  <rcc rId="8764" sId="1">
    <oc r="F153">
      <v>38182</v>
    </oc>
    <nc r="F153">
      <v>38279</v>
    </nc>
  </rcc>
  <rcc rId="8765" sId="1">
    <oc r="E157">
      <v>889738</v>
    </oc>
    <nc r="E157">
      <v>892258</v>
    </nc>
  </rcc>
  <rcc rId="8766" sId="1">
    <oc r="F157">
      <v>211289</v>
    </oc>
    <nc r="F157">
      <v>211882</v>
    </nc>
  </rcc>
  <rcc rId="8767" sId="1">
    <oc r="E156">
      <v>577763</v>
    </oc>
    <nc r="E156">
      <v>581078</v>
    </nc>
  </rcc>
  <rcc rId="8768" sId="1">
    <oc r="F156">
      <v>137961</v>
    </oc>
    <nc r="F156">
      <v>138743</v>
    </nc>
  </rcc>
  <rcc rId="8769" sId="1">
    <oc r="E158">
      <v>379092</v>
    </oc>
    <nc r="E158">
      <v>384558</v>
    </nc>
  </rcc>
  <rcc rId="8770" sId="1">
    <oc r="F158">
      <v>89928</v>
    </oc>
    <nc r="F158">
      <v>91218</v>
    </nc>
  </rcc>
  <rcc rId="8771" sId="1">
    <oc r="E164">
      <v>185082</v>
    </oc>
    <nc r="E164">
      <v>187589</v>
    </nc>
  </rcc>
  <rcc rId="8772" sId="1">
    <oc r="F164">
      <v>44260</v>
    </oc>
    <nc r="F164">
      <v>44852</v>
    </nc>
  </rcc>
  <rcc rId="8773" sId="1">
    <oc r="E162">
      <v>378813</v>
    </oc>
    <nc r="E162">
      <v>380596</v>
    </nc>
  </rcc>
  <rcc rId="8774" sId="1">
    <oc r="F162">
      <v>89862</v>
    </oc>
    <nc r="F162">
      <v>90283</v>
    </nc>
  </rcc>
  <rcc rId="8775" sId="1">
    <oc r="E159">
      <v>182462</v>
    </oc>
    <nc r="E159">
      <v>184305</v>
    </nc>
  </rcc>
  <rcc rId="8776" sId="1">
    <oc r="F159">
      <v>43543</v>
    </oc>
    <nc r="F159">
      <v>43977</v>
    </nc>
  </rcc>
  <rcc rId="8777" sId="1">
    <oc r="E160">
      <v>172046</v>
    </oc>
    <nc r="E160">
      <v>173926</v>
    </nc>
  </rcc>
  <rcc rId="8778" sId="1">
    <oc r="F160">
      <v>41086</v>
    </oc>
    <nc r="F160">
      <v>41529</v>
    </nc>
  </rcc>
  <rcc rId="8779" sId="1">
    <oc r="E163">
      <v>209552</v>
    </oc>
    <nc r="E163">
      <v>211353</v>
    </nc>
  </rcc>
  <rcc rId="8780" sId="1">
    <oc r="F163">
      <v>50033</v>
    </oc>
    <nc r="F163">
      <v>50457</v>
    </nc>
  </rcc>
  <rcc rId="8781" sId="1">
    <oc r="E169">
      <v>140283</v>
    </oc>
    <nc r="E169">
      <v>140439</v>
    </nc>
  </rcc>
  <rcc rId="8782" sId="1">
    <oc r="F169">
      <v>33593</v>
    </oc>
    <nc r="F169">
      <v>33630</v>
    </nc>
  </rcc>
  <rcc rId="8783" sId="1">
    <oc r="E171">
      <v>180294</v>
    </oc>
    <nc r="E171">
      <v>181502</v>
    </nc>
  </rcc>
  <rcc rId="8784" sId="1">
    <oc r="F171">
      <v>42531</v>
    </oc>
    <nc r="F171">
      <v>42817</v>
    </nc>
  </rcc>
  <rcc rId="8785" sId="1">
    <oc r="E166">
      <v>547996</v>
    </oc>
    <nc r="E166">
      <v>555648</v>
    </nc>
  </rcc>
  <rcc rId="8786" sId="1">
    <oc r="F166">
      <v>130071</v>
    </oc>
    <nc r="F166">
      <v>131876</v>
    </nc>
  </rcc>
  <rcv guid="{CFE03FCF-A4D8-435A-8A9B-0544466F5A93}" action="delete"/>
  <rcv guid="{CFE03FCF-A4D8-435A-8A9B-0544466F5A93}" action="add"/>
</revisions>
</file>

<file path=xl/revisions/revisionLog19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87" sId="1">
    <oc r="E157">
      <v>892258</v>
    </oc>
    <nc r="E157">
      <v>895966</v>
    </nc>
  </rcc>
  <rcc rId="8788" sId="1">
    <oc r="F157">
      <v>211882</v>
    </oc>
    <nc r="F157">
      <v>212757</v>
    </nc>
  </rcc>
</revisions>
</file>

<file path=xl/revisions/revisionLog19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89" sId="1">
    <oc r="E157">
      <v>895966</v>
    </oc>
    <nc r="E157">
      <v>891670</v>
    </nc>
  </rcc>
  <rcc rId="8790" sId="1">
    <oc r="F157">
      <v>212757</v>
    </oc>
    <nc r="F157">
      <v>211743</v>
    </nc>
  </rcc>
  <rcv guid="{CFE03FCF-A4D8-435A-8A9B-0544466F5A93}" action="delete"/>
  <rcv guid="{CFE03FCF-A4D8-435A-8A9B-0544466F5A93}" action="add"/>
</revisions>
</file>

<file path=xl/revisions/revisionLog19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91" sId="1">
    <nc r="E186">
      <v>1506</v>
    </nc>
  </rcc>
  <rcc rId="8792" sId="1">
    <nc r="F186">
      <v>361</v>
    </nc>
  </rcc>
  <rcc rId="8793" sId="1">
    <nc r="G186">
      <v>260</v>
    </nc>
  </rcc>
  <rcc rId="8794" sId="1">
    <nc r="L186">
      <v>11280</v>
    </nc>
  </rcc>
  <rcv guid="{CFE03FCF-A4D8-435A-8A9B-0544466F5A93}" action="delete"/>
  <rcv guid="{CFE03FCF-A4D8-435A-8A9B-0544466F5A93}" action="add"/>
</revisions>
</file>

<file path=xl/revisions/revisionLog19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95" sId="1">
    <oc r="E38">
      <v>123455</v>
    </oc>
    <nc r="E38">
      <v>122069</v>
    </nc>
  </rcc>
  <rcc rId="8796" sId="1">
    <oc r="F38">
      <v>29123</v>
    </oc>
    <nc r="F38">
      <v>28796</v>
    </nc>
  </rcc>
  <rcv guid="{CFE03FCF-A4D8-435A-8A9B-0544466F5A93}" action="delete"/>
  <rcv guid="{CFE03FCF-A4D8-435A-8A9B-0544466F5A93}" action="add"/>
</revisions>
</file>

<file path=xl/revisions/revisionLog19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97" sId="1">
    <oc r="G101">
      <v>766470</v>
    </oc>
    <nc r="G101">
      <v>744970</v>
    </nc>
  </rcc>
</revisions>
</file>

<file path=xl/revisions/revisionLog19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98" sId="1">
    <oc r="G16">
      <v>503638</v>
    </oc>
    <nc r="G16">
      <v>538638</v>
    </nc>
  </rcc>
</revisions>
</file>

<file path=xl/revisions/revisionLog19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99" sId="1">
    <oc r="E119">
      <v>123978</v>
    </oc>
    <nc r="E119">
      <v>124356</v>
    </nc>
  </rcc>
  <rcc rId="8800" sId="1">
    <oc r="F119">
      <v>29946</v>
    </oc>
    <nc r="F119">
      <v>30035</v>
    </nc>
  </rcc>
  <rcv guid="{CFE03FCF-A4D8-435A-8A9B-0544466F5A93}" action="delete"/>
  <rcv guid="{CFE03FCF-A4D8-435A-8A9B-0544466F5A93}" action="add"/>
</revisions>
</file>

<file path=xl/revisions/revisionLog19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1" sId="1">
    <oc r="E142">
      <v>30430</v>
    </oc>
    <nc r="E142">
      <v>32530</v>
    </nc>
  </rcc>
  <rcc rId="8802" sId="1">
    <oc r="F142">
      <v>7178</v>
    </oc>
    <nc r="F142">
      <v>7674</v>
    </nc>
  </rcc>
  <rcc rId="8803" sId="1">
    <oc r="E143">
      <v>62077</v>
    </oc>
    <nc r="E143">
      <v>72787</v>
    </nc>
  </rcc>
  <rcc rId="8804" sId="1">
    <oc r="F143">
      <v>14944</v>
    </oc>
    <nc r="F143">
      <v>17471</v>
    </nc>
  </rcc>
</revisions>
</file>

<file path=xl/revisions/revisionLog19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5" sId="1">
    <oc r="J224">
      <f>'V:\Finanses\BUDZETS_2021\BUDZETS_2021\[Pamatbudzeta_ienemumi 1 pielik _2021.xls]Sheet1'!$C$20+'V:\Finanses\BUDZETS_2021\BUDZETS_2021\[Pamatbudzeta_ienemumi 1 pielik _2021.xls]Sheet1'!$C$114</f>
    </oc>
    <nc r="J224">
      <f>'V:\Finanses\BUDZETS_2021\BUDZETS_2021\[Pamatbudzeta_ienemumi 1 pielik _2021.xls]Sheet1'!$C$20+'V:\Finanses\BUDZETS_2021\BUDZETS_2021\[Pamatbudzeta_ienemumi 1 pielik _2021.xls]Sheet1'!$C$114</f>
    </nc>
  </rcc>
  <rcv guid="{CFE03FCF-A4D8-435A-8A9B-0544466F5A93}" action="delete"/>
  <rcv guid="{CFE03FCF-A4D8-435A-8A9B-0544466F5A93}" action="add"/>
</revisions>
</file>

<file path=xl/revisions/revisionLog19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6" sId="1">
    <oc r="E141">
      <v>157850</v>
    </oc>
    <nc r="E141">
      <v>168561</v>
    </nc>
  </rcc>
  <rcc rId="8807" sId="1">
    <oc r="F141">
      <v>38526</v>
    </oc>
    <nc r="F141">
      <v>41053</v>
    </nc>
  </rcc>
  <rcv guid="{CFE03FCF-A4D8-435A-8A9B-0544466F5A93}" action="delete"/>
  <rcv guid="{CFE03FCF-A4D8-435A-8A9B-0544466F5A93}" action="add"/>
</revisions>
</file>

<file path=xl/revisions/revisionLog19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8" sId="1">
    <oc r="J224">
      <f>'V:\Finanses\BUDZETS_2021\BUDZETS_2021\[Pamatbudzeta_ienemumi 1 pielik _2021.xls]Sheet1'!$C$20+'V:\Finanses\BUDZETS_2021\BUDZETS_2021\[Pamatbudzeta_ienemumi 1 pielik _2021.xls]Sheet1'!$C$114</f>
    </oc>
    <nc r="J224">
      <f>'V:\Finanses\BUDZETS_2021\BUDZETS_2021\[Pamatbudzeta_ienemumi 1 pielik _2021.xls]Sheet1'!$C$20+'V:\Finanses\BUDZETS_2021\BUDZETS_2021\[Pamatbudzeta_ienemumi 1 pielik _2021.xls]Sheet1'!$C$114</f>
    </nc>
  </rcc>
  <rcv guid="{CFE03FCF-A4D8-435A-8A9B-0544466F5A93}" action="delete"/>
  <rcv guid="{CFE03FCF-A4D8-435A-8A9B-0544466F5A93}" action="add"/>
</revisions>
</file>

<file path=xl/revisions/revisionLog19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9" sId="1">
    <oc r="E167">
      <v>108636</v>
    </oc>
    <nc r="E167">
      <v>305975</v>
    </nc>
  </rcc>
  <rcc rId="8810" sId="1">
    <oc r="F167">
      <v>26378</v>
    </oc>
    <nc r="F167">
      <v>72931</v>
    </nc>
  </rcc>
  <rcc rId="8811" sId="1">
    <oc r="E168">
      <v>95155</v>
    </oc>
    <nc r="E168">
      <v>127619</v>
    </nc>
  </rcc>
  <rcc rId="8812" sId="1">
    <oc r="F168">
      <v>23503</v>
    </oc>
    <nc r="F168">
      <v>31911</v>
    </nc>
  </rcc>
</revisions>
</file>

<file path=xl/revisions/revisionLog19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13" sId="1">
    <oc r="G101">
      <v>744970</v>
    </oc>
    <nc r="G101"/>
  </rcc>
</revisions>
</file>

<file path=xl/revisions/revisionLog19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14" sId="1">
    <oc r="G16">
      <v>538638</v>
    </oc>
    <nc r="G16">
      <v>583638</v>
    </nc>
  </rcc>
  <rcc rId="8815" sId="1">
    <oc r="G29">
      <v>33900</v>
    </oc>
    <nc r="G29">
      <v>69900</v>
    </nc>
  </rcc>
  <rcc rId="8816" sId="1">
    <oc r="G65">
      <v>38223</v>
    </oc>
    <nc r="G65">
      <v>49723</v>
    </nc>
  </rcc>
  <rcc rId="8817" sId="1">
    <oc r="G69">
      <v>15798</v>
    </oc>
    <nc r="G69">
      <v>17298</v>
    </nc>
  </rcc>
  <rcc rId="8818" sId="1">
    <oc r="G24">
      <v>28685</v>
    </oc>
    <nc r="G24">
      <v>34685</v>
    </nc>
  </rcc>
  <rcc rId="8819" sId="1">
    <oc r="G37">
      <v>1640</v>
    </oc>
    <nc r="G37">
      <v>21640</v>
    </nc>
  </rcc>
  <rcc rId="8820" sId="1">
    <oc r="G19">
      <v>15090</v>
    </oc>
    <nc r="G19">
      <v>19090</v>
    </nc>
  </rcc>
  <rcc rId="8821" sId="1">
    <oc r="G68">
      <v>7520</v>
    </oc>
    <nc r="G68">
      <v>21020</v>
    </nc>
  </rcc>
  <rcc rId="8822" sId="1">
    <oc r="G112">
      <v>174363</v>
    </oc>
    <nc r="G112">
      <v>200463</v>
    </nc>
  </rcc>
  <rcc rId="8823" sId="1">
    <oc r="G131">
      <v>43920</v>
    </oc>
    <nc r="G131">
      <v>50720</v>
    </nc>
  </rcc>
  <rcc rId="8824" sId="1">
    <oc r="G133">
      <v>78118</v>
    </oc>
    <nc r="G133">
      <v>94118</v>
    </nc>
  </rcc>
  <rcc rId="8825" sId="1">
    <oc r="G136">
      <v>54767</v>
    </oc>
    <nc r="G136">
      <v>57267</v>
    </nc>
  </rcc>
  <rcv guid="{CFE03FCF-A4D8-435A-8A9B-0544466F5A93}" action="delete"/>
  <rcv guid="{CFE03FCF-A4D8-435A-8A9B-0544466F5A93}" action="add"/>
</revisions>
</file>

<file path=xl/revisions/revisionLog19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26" sId="1">
    <oc r="G148">
      <v>222730</v>
    </oc>
    <nc r="G148">
      <v>226200</v>
    </nc>
  </rcc>
</revisions>
</file>

<file path=xl/revisions/revisionLog19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27" sId="1">
    <oc r="G149">
      <v>141377</v>
    </oc>
    <nc r="G149">
      <v>295377</v>
    </nc>
  </rcc>
  <rcc rId="8828" sId="1">
    <oc r="G150">
      <v>114175</v>
    </oc>
    <nc r="G150">
      <v>123175</v>
    </nc>
  </rcc>
  <rcc rId="8829" sId="1">
    <oc r="G155">
      <v>46904</v>
    </oc>
    <nc r="G155">
      <v>55404</v>
    </nc>
  </rcc>
  <rcc rId="8830" sId="1">
    <oc r="G151">
      <v>70173</v>
    </oc>
    <nc r="G151">
      <v>97173</v>
    </nc>
  </rcc>
  <rcc rId="8831" sId="1">
    <oc r="G152">
      <v>72380</v>
    </oc>
    <nc r="G152">
      <v>81380</v>
    </nc>
  </rcc>
  <rcc rId="8832" sId="1">
    <oc r="G156">
      <v>206494</v>
    </oc>
    <nc r="G156">
      <v>229394</v>
    </nc>
  </rcc>
  <rcc rId="8833" sId="1">
    <oc r="G157">
      <v>366390</v>
    </oc>
    <nc r="G157">
      <v>396390</v>
    </nc>
  </rcc>
  <rcc rId="8834" sId="1">
    <oc r="G158">
      <v>148988</v>
    </oc>
    <nc r="G158">
      <v>152988</v>
    </nc>
  </rcc>
  <rcc rId="8835" sId="1">
    <oc r="G168">
      <v>43180</v>
    </oc>
    <nc r="G168">
      <v>57180</v>
    </nc>
  </rcc>
  <rcc rId="8836" sId="1">
    <oc r="G154">
      <v>61880</v>
    </oc>
    <nc r="G154">
      <v>181880</v>
    </nc>
  </rcc>
  <rcc rId="8837" sId="1">
    <oc r="G160">
      <v>61672</v>
    </oc>
    <nc r="G160">
      <v>74772</v>
    </nc>
  </rcc>
  <rcc rId="8838" sId="1">
    <oc r="G162">
      <v>146550</v>
    </oc>
    <nc r="G162">
      <v>158550</v>
    </nc>
  </rcc>
  <rcc rId="8839" sId="1">
    <oc r="G163">
      <v>90172</v>
    </oc>
    <nc r="G163">
      <v>101172</v>
    </nc>
  </rcc>
  <rcc rId="8840" sId="1">
    <oc r="G164">
      <v>76059</v>
    </oc>
    <nc r="G164">
      <v>98059</v>
    </nc>
  </rcc>
  <rcc rId="8841" sId="1">
    <oc r="G171">
      <v>40285</v>
    </oc>
    <nc r="G171">
      <v>49385</v>
    </nc>
  </rcc>
</revisions>
</file>

<file path=xl/revisions/revisionLog19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42" sId="1">
    <oc r="J165">
      <v>2500</v>
    </oc>
    <nc r="J165">
      <v>72500</v>
    </nc>
  </rcc>
</revisions>
</file>

<file path=xl/revisions/revisionLog19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43" sId="1">
    <oc r="G200">
      <v>71441</v>
    </oc>
    <nc r="G200">
      <v>74441</v>
    </nc>
  </rcc>
  <rcc rId="8844" sId="1">
    <oc r="G201">
      <v>32621</v>
    </oc>
    <nc r="G201">
      <v>40621</v>
    </nc>
  </rcc>
  <rcc rId="8845" sId="1">
    <oc r="G202">
      <v>79751</v>
    </oc>
    <nc r="G202">
      <v>84751</v>
    </nc>
  </rcc>
  <rcc rId="8846" sId="1">
    <oc r="G205">
      <v>25868</v>
    </oc>
    <nc r="G205">
      <v>60868</v>
    </nc>
  </rcc>
  <rcc rId="8847" sId="1">
    <oc r="G159">
      <v>55865</v>
    </oc>
    <nc r="G159">
      <v>57865</v>
    </nc>
  </rcc>
</revisions>
</file>

<file path=xl/revisions/revisionLog19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48" sId="1">
    <oc r="G16">
      <v>583638</v>
    </oc>
    <nc r="G16">
      <v>547638</v>
    </nc>
  </rcc>
</revisions>
</file>

<file path=xl/revisions/revisionLog19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49" sId="1">
    <oc r="G154">
      <v>181880</v>
    </oc>
    <nc r="G154">
      <v>157880</v>
    </nc>
  </rcc>
  <rcc rId="8850" sId="1">
    <oc r="G37">
      <v>21640</v>
    </oc>
    <nc r="G37">
      <v>32926</v>
    </nc>
  </rcc>
</revisions>
</file>

<file path=xl/revisions/revisionLog19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51" sId="1">
    <oc r="E171">
      <v>181502</v>
    </oc>
    <nc r="E171">
      <v>181742</v>
    </nc>
  </rcc>
  <rcc rId="8852" sId="1">
    <oc r="F171">
      <v>42817</v>
    </oc>
    <nc r="F171">
      <v>42874</v>
    </nc>
  </rcc>
</revisions>
</file>

<file path=xl/revisions/revisionLog19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53" sId="1">
    <oc r="E169">
      <v>140439</v>
    </oc>
    <nc r="E169">
      <v>144666</v>
    </nc>
  </rcc>
  <rcc rId="8854" sId="1">
    <oc r="F169">
      <v>33630</v>
    </oc>
    <nc r="F169">
      <v>34628</v>
    </nc>
  </rcc>
</revisions>
</file>

<file path=xl/revisions/revisionLog19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55" sId="1">
    <oc r="J34">
      <v>8640</v>
    </oc>
    <nc r="J34">
      <v>2640</v>
    </nc>
  </rcc>
  <rcc rId="8856" sId="1">
    <oc r="G34">
      <v>44539</v>
    </oc>
    <nc r="G34">
      <v>50539</v>
    </nc>
  </rcc>
  <rcv guid="{CFE03FCF-A4D8-435A-8A9B-0544466F5A93}" action="delete"/>
  <rcv guid="{CFE03FCF-A4D8-435A-8A9B-0544466F5A93}" action="add"/>
</revisions>
</file>

<file path=xl/revisions/revisionLog19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57" sId="1" numFmtId="4">
    <oc r="L41">
      <v>300</v>
    </oc>
    <nc r="L41"/>
  </rcc>
  <rcv guid="{CFE03FCF-A4D8-435A-8A9B-0544466F5A93}" action="delete"/>
  <rcv guid="{CFE03FCF-A4D8-435A-8A9B-0544466F5A93}" action="add"/>
</revisions>
</file>

<file path=xl/revisions/revisionLog19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58" sId="1">
    <nc r="G101">
      <v>12839</v>
    </nc>
  </rcc>
</revisions>
</file>

<file path=xl/revisions/revisionLog19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59" sId="1">
    <oc r="G101">
      <v>12839</v>
    </oc>
    <nc r="G101">
      <v>12539</v>
    </nc>
  </rcc>
  <rcc rId="8860" sId="1">
    <oc r="F38">
      <v>28796</v>
    </oc>
    <nc r="F38">
      <v>29096</v>
    </nc>
  </rcc>
  <rcv guid="{CFE03FCF-A4D8-435A-8A9B-0544466F5A93}" action="delete"/>
  <rcv guid="{CFE03FCF-A4D8-435A-8A9B-0544466F5A93}" action="add"/>
</revisions>
</file>

<file path=xl/revisions/revisionLog19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61" sId="1">
    <oc r="E160">
      <v>173926</v>
    </oc>
    <nc r="E160">
      <v>174755</v>
    </nc>
  </rcc>
  <rcc rId="8862" sId="1">
    <oc r="F160">
      <v>41529</v>
    </oc>
    <nc r="F160">
      <v>41724</v>
    </nc>
  </rcc>
  <rcv guid="{CFE03FCF-A4D8-435A-8A9B-0544466F5A93}" action="delete"/>
  <rcv guid="{CFE03FCF-A4D8-435A-8A9B-0544466F5A93}" action="add"/>
</revisions>
</file>

<file path=xl/revisions/revisionLog19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63" sId="1">
    <oc r="G101">
      <v>12539</v>
    </oc>
    <nc r="G101">
      <v>11515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12" sId="1">
    <oc r="B189" t="inlineStr">
      <is>
        <t>Bērupes ERASMUS projekts</t>
      </is>
    </oc>
    <nc r="B189" t="inlineStr">
      <is>
        <t>Bērzupes ERASMUS projekts</t>
      </is>
    </nc>
  </rcc>
  <rcc rId="8913" sId="1">
    <oc r="B192" t="inlineStr">
      <is>
        <t>Projekts "TĀD tālāk kopā"</t>
      </is>
    </oc>
    <nc r="B192" t="inlineStr">
      <is>
        <t>Projekts "TAD tālāk kopā!"</t>
      </is>
    </nc>
  </rcc>
  <rcc rId="8914" sId="1">
    <oc r="B194" t="inlineStr">
      <is>
        <t>Starpskolu strarēģiskā partnerība ERASMUS+Izglītības pārvalde(st.74)</t>
      </is>
    </oc>
    <nc r="B194" t="inlineStr">
      <is>
        <t>Starpskolu stratēģiskā partnerība ERASMUS+Izglītības pārvalde(st.74)</t>
      </is>
    </nc>
  </rcc>
  <rcv guid="{FDAD8C11-4922-4086-92FB-D94400070379}" action="delete"/>
  <rdn rId="0" localSheetId="1" customView="1" name="Z_FDAD8C11_4922_4086_92FB_D94400070379_.wvu.Rows" hidden="1" oldHidden="1">
    <formula>Sheet1!$74:$74,Sheet1!$96:$96,Sheet1!$99:$99,Sheet1!$172:$174,Sheet1!$190:$191</formula>
    <oldFormula>Sheet1!$74:$74,Sheet1!$96:$96,Sheet1!$99:$99,Sheet1!$172:$174,Sheet1!$190:$191</oldFormula>
  </rdn>
  <rcv guid="{FDAD8C11-4922-4086-92FB-D94400070379}" action="add"/>
</revisions>
</file>

<file path=xl/revisions/revisionLog20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64" sId="1">
    <oc r="F171">
      <v>42874</v>
    </oc>
    <nc r="F171">
      <v>43674</v>
    </nc>
  </rcc>
  <rcv guid="{CFE03FCF-A4D8-435A-8A9B-0544466F5A93}" action="delete"/>
  <rcv guid="{CFE03FCF-A4D8-435A-8A9B-0544466F5A93}" action="add"/>
</revisions>
</file>

<file path=xl/revisions/revisionLog20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65" sId="1">
    <oc r="G101">
      <v>11515</v>
    </oc>
    <nc r="G101">
      <v>10715</v>
    </nc>
  </rcc>
</revisions>
</file>

<file path=xl/revisions/revisionLog20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66" sId="1">
    <oc r="E169">
      <v>144666</v>
    </oc>
    <nc r="E169">
      <v>278680</v>
    </nc>
  </rcc>
  <rcc rId="8867" sId="1">
    <oc r="F169">
      <v>34628</v>
    </oc>
    <nc r="F169">
      <v>66242</v>
    </nc>
  </rcc>
  <rcv guid="{CFE03FCF-A4D8-435A-8A9B-0544466F5A93}" action="delete"/>
  <rcv guid="{CFE03FCF-A4D8-435A-8A9B-0544466F5A93}" action="add"/>
</revisions>
</file>

<file path=xl/revisions/revisionLog20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68" sId="1">
    <oc r="G164">
      <v>98059</v>
    </oc>
    <nc r="G164">
      <v>99618</v>
    </nc>
  </rcc>
  <rcc rId="8869" sId="1">
    <oc r="J164">
      <v>5000</v>
    </oc>
    <nc r="J164">
      <v>5858</v>
    </nc>
  </rcc>
  <rcc rId="8870" sId="1">
    <oc r="G162">
      <v>158550</v>
    </oc>
    <nc r="G162">
      <v>160872</v>
    </nc>
  </rcc>
  <rcc rId="8871" sId="1">
    <oc r="J162">
      <v>4950</v>
    </oc>
    <nc r="J162">
      <v>6052</v>
    </nc>
  </rcc>
  <rcc rId="8872" sId="1">
    <oc r="G159">
      <v>57865</v>
    </oc>
    <nc r="G159">
      <v>58541</v>
    </nc>
  </rcc>
  <rcc rId="8873" sId="1">
    <oc r="J159">
      <v>2653</v>
    </oc>
    <nc r="J159">
      <v>3051</v>
    </nc>
  </rcc>
  <rcc rId="8874" sId="1">
    <oc r="G163">
      <v>101172</v>
    </oc>
    <nc r="G163">
      <v>102775</v>
    </nc>
  </rcc>
  <rcc rId="8875" sId="1">
    <oc r="J163">
      <v>4700</v>
    </oc>
    <nc r="J163">
      <v>5603</v>
    </nc>
  </rcc>
  <rcv guid="{CFE03FCF-A4D8-435A-8A9B-0544466F5A93}" action="delete"/>
  <rcv guid="{CFE03FCF-A4D8-435A-8A9B-0544466F5A93}" action="add"/>
</revisions>
</file>

<file path=xl/revisions/revisionLog20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76" sId="1">
    <oc r="G153">
      <v>50401</v>
    </oc>
    <nc r="G153">
      <v>50961</v>
    </nc>
  </rcc>
</revisions>
</file>

<file path=xl/revisions/revisionLog20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77" sId="1">
    <oc r="G154">
      <v>157880</v>
    </oc>
    <nc r="G154">
      <v>158372</v>
    </nc>
  </rcc>
  <rcc rId="8878" sId="1">
    <oc r="G152">
      <v>81380</v>
    </oc>
    <nc r="G152">
      <v>82231</v>
    </nc>
  </rcc>
  <rcc rId="8879" sId="1">
    <oc r="G150">
      <v>123175</v>
    </oc>
    <nc r="G150">
      <v>124987</v>
    </nc>
  </rcc>
  <rcc rId="8880" sId="1">
    <oc r="G148">
      <v>226200</v>
    </oc>
    <nc r="G148">
      <v>227990</v>
    </nc>
  </rcc>
  <rcc rId="8881" sId="1">
    <oc r="G149">
      <v>295377</v>
    </oc>
    <nc r="G149">
      <v>297256</v>
    </nc>
  </rcc>
  <rcc rId="8882" sId="1">
    <oc r="G151">
      <v>97173</v>
    </oc>
    <nc r="G151">
      <v>97800</v>
    </nc>
  </rcc>
  <rcc rId="8883" sId="1">
    <oc r="G155">
      <v>55404</v>
    </oc>
    <nc r="G155">
      <v>56613</v>
    </nc>
  </rcc>
  <rcc rId="8884" sId="1">
    <oc r="G156">
      <v>229394</v>
    </oc>
    <nc r="G156">
      <v>234572</v>
    </nc>
  </rcc>
  <rcc rId="8885" sId="1">
    <oc r="J156">
      <v>23558</v>
    </oc>
    <nc r="J156">
      <v>27063</v>
    </nc>
  </rcc>
  <rcc rId="8886" sId="1">
    <oc r="G157">
      <v>396390</v>
    </oc>
    <nc r="G157">
      <v>406598</v>
    </nc>
  </rcc>
  <rcc rId="8887" sId="1">
    <oc r="J157">
      <v>30999</v>
    </oc>
    <nc r="J157">
      <v>37910</v>
    </nc>
  </rcc>
  <rcc rId="8888" sId="1">
    <oc r="G166">
      <v>187060</v>
    </oc>
    <nc r="G166">
      <v>188889</v>
    </nc>
  </rcc>
  <rcc rId="8889" sId="1">
    <oc r="J166">
      <v>26000</v>
    </oc>
    <nc r="J166">
      <v>27238</v>
    </nc>
  </rcc>
  <rcc rId="8890" sId="1">
    <oc r="G160">
      <v>74772</v>
    </oc>
    <nc r="G160">
      <v>76147</v>
    </nc>
  </rcc>
  <rcc rId="8891" sId="1">
    <oc r="J160">
      <v>10453</v>
    </oc>
    <nc r="J160">
      <v>11384</v>
    </nc>
  </rcc>
  <rcc rId="8892" sId="1">
    <oc r="G158">
      <v>152988</v>
    </oc>
    <nc r="G158">
      <v>157273</v>
    </nc>
  </rcc>
  <rcc rId="8893" sId="1">
    <oc r="J158">
      <v>41700</v>
    </oc>
    <nc r="J158">
      <v>44600</v>
    </nc>
  </rcc>
</revisions>
</file>

<file path=xl/revisions/revisionLog20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94" sId="1">
    <oc r="G28">
      <v>11085</v>
    </oc>
    <nc r="G28">
      <v>13485</v>
    </nc>
  </rcc>
</revisions>
</file>

<file path=xl/revisions/revisionLog20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95" sId="1">
    <oc r="J16">
      <v>76320</v>
    </oc>
    <nc r="J16">
      <v>82320</v>
    </nc>
  </rcc>
</revisions>
</file>

<file path=xl/revisions/revisionLog20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96" sId="1">
    <oc r="G16">
      <v>547638</v>
    </oc>
    <nc r="G16">
      <v>547758</v>
    </nc>
  </rcc>
</revisions>
</file>

<file path=xl/revisions/revisionLog20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97" sId="1">
    <oc r="G101">
      <v>10715</v>
    </oc>
    <nc r="G101">
      <v>2195</v>
    </nc>
  </rcc>
</revisions>
</file>

<file path=xl/revisions/revisionLog20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98" sId="1">
    <nc r="H96">
      <v>2195</v>
    </nc>
  </rcc>
  <rcc rId="8899" sId="1">
    <oc r="G101">
      <v>2195</v>
    </oc>
    <nc r="G101"/>
  </rcc>
  <rfmt sheetId="1" sqref="B99:I101" start="0" length="2147483647">
    <dxf>
      <font>
        <color auto="1"/>
      </font>
    </dxf>
  </rfmt>
  <rfmt sheetId="1" sqref="B96:I99" start="0" length="2147483647">
    <dxf>
      <font>
        <color auto="1"/>
      </font>
    </dxf>
  </rfmt>
  <rfmt sheetId="1" sqref="B89:I96" start="0" length="2147483647">
    <dxf>
      <font>
        <color auto="1"/>
      </font>
    </dxf>
  </rfmt>
  <rfmt sheetId="1" sqref="B89:I96">
    <dxf>
      <fill>
        <patternFill patternType="none">
          <bgColor auto="1"/>
        </patternFill>
      </fill>
    </dxf>
  </rfmt>
  <rfmt sheetId="1" sqref="B72:M77" start="0" length="2147483647">
    <dxf>
      <font>
        <color auto="1"/>
      </font>
    </dxf>
  </rfmt>
  <rfmt sheetId="1" sqref="B50:G50" start="0" length="2147483647">
    <dxf>
      <font>
        <color auto="1"/>
      </font>
    </dxf>
  </rfmt>
  <rfmt sheetId="1" sqref="B34:K36" start="0" length="2147483647">
    <dxf>
      <font>
        <color auto="1"/>
      </font>
    </dxf>
  </rfmt>
  <rfmt sheetId="1" sqref="B15:J20" start="0" length="2147483647">
    <dxf>
      <font>
        <color auto="1"/>
      </font>
    </dxf>
  </rfmt>
</revisions>
</file>

<file path=xl/revisions/revisionLog20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83:J183" start="0" length="2147483647">
    <dxf>
      <font>
        <color auto="1"/>
      </font>
    </dxf>
  </rfmt>
  <rfmt sheetId="1" sqref="C189:H192" start="0" length="2147483647">
    <dxf>
      <font>
        <color auto="1"/>
      </font>
    </dxf>
  </rfmt>
</revisions>
</file>

<file path=xl/revisions/revisionLog20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200:H208" start="0" length="2147483647">
    <dxf>
      <font>
        <color auto="1"/>
      </font>
    </dxf>
  </rfmt>
  <rfmt sheetId="1" sqref="B213:J218" start="0" length="2147483647">
    <dxf>
      <font>
        <color auto="1"/>
      </font>
    </dxf>
  </rfmt>
  <rfmt sheetId="1" sqref="C221:C223" start="0" length="2147483647">
    <dxf>
      <font>
        <color auto="1"/>
      </font>
    </dxf>
  </rfmt>
</revisions>
</file>

<file path=xl/revisions/revisionLog20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79:G181" start="0" length="2147483647">
    <dxf>
      <font>
        <color auto="1"/>
      </font>
    </dxf>
  </rfmt>
</revisions>
</file>

<file path=xl/revisions/revisionLog20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00" sId="1">
    <oc r="G151">
      <v>97800</v>
    </oc>
    <nc r="G151">
      <v>94300</v>
    </nc>
  </rcc>
  <rcc rId="8901" sId="1">
    <oc r="G169">
      <v>158375</v>
    </oc>
    <nc r="G169">
      <v>165375</v>
    </nc>
  </rcc>
  <rcc rId="8902" sId="1">
    <oc r="G171">
      <v>49385</v>
    </oc>
    <nc r="G171">
      <v>45885</v>
    </nc>
  </rcc>
  <rcv guid="{CFE03FCF-A4D8-435A-8A9B-0544466F5A93}" action="delete"/>
  <rcv guid="{CFE03FCF-A4D8-435A-8A9B-0544466F5A93}" action="add"/>
</revisions>
</file>

<file path=xl/revisions/revisionLog20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03" sId="1">
    <oc r="H96">
      <v>2195</v>
    </oc>
    <nc r="H96">
      <v>13695</v>
    </nc>
  </rcc>
</revisions>
</file>

<file path=xl/revisions/revisionLog20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04" sId="1">
    <oc r="G65">
      <v>49723</v>
    </oc>
    <nc r="G65">
      <v>38223</v>
    </nc>
  </rcc>
</revisions>
</file>

<file path=xl/revisions/revisionLog20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05" sId="1">
    <oc r="M5" t="inlineStr">
      <is>
        <t>saistošajiem noteikumiem Nr.3</t>
      </is>
    </oc>
    <nc r="M5" t="inlineStr">
      <is>
        <t>saistošajiem noteikumiem Nr.1</t>
      </is>
    </nc>
  </rcc>
  <rfmt sheetId="1" sqref="M5">
    <dxf>
      <fill>
        <patternFill>
          <bgColor theme="0"/>
        </patternFill>
      </fill>
    </dxf>
  </rfmt>
  <rcc rId="8906" sId="1">
    <oc r="J224">
      <f>'V:\Finanses\BUDZETS_2021\BUDZETS_2021\[Pamatbudzeta_ienemumi 1 pielik _2021.xls]Sheet1'!$C$20+'V:\Finanses\BUDZETS_2021\BUDZETS_2021\[Pamatbudzeta_ienemumi 1 pielik _2021.xls]Sheet1'!$C$114</f>
    </oc>
    <nc r="J224"/>
  </rcc>
  <rcc rId="8907" sId="1">
    <oc r="J225">
      <f>C219-C221-C222-C223-C224</f>
    </oc>
    <nc r="J225"/>
  </rcc>
  <rcc rId="8908" sId="1">
    <oc r="J226">
      <f>J224-J225</f>
    </oc>
    <nc r="J226"/>
  </rcc>
  <rcv guid="{3A56BBDD-68CD-4AEA-B9E4-12391459D4C4}" action="delete"/>
  <rdn rId="0" localSheetId="1" customView="1" name="Z_3A56BBDD_68CD_4AEA_B9E4_12391459D4C4_.wvu.Rows" hidden="1" oldHidden="1">
    <formula>Sheet1!$74:$74,Sheet1!$96:$96,Sheet1!$99:$99,Sheet1!$172:$174,Sheet1!$190:$191</formula>
    <oldFormula>Sheet1!$74:$74,Sheet1!$96:$96,Sheet1!$99:$99,Sheet1!$172:$174,Sheet1!$190:$191</oldFormula>
  </rdn>
  <rcv guid="{3A56BBDD-68CD-4AEA-B9E4-12391459D4C4}" action="add"/>
</revisions>
</file>

<file path=xl/revisions/revisionLog20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FDAD8C11_4922_4086_92FB_D94400070379_.wvu.Rows" hidden="1" oldHidden="1">
    <formula>Sheet1!$74:$74,Sheet1!$96:$96,Sheet1!$99:$99,Sheet1!$172:$174,Sheet1!$190:$191</formula>
  </rdn>
  <rcv guid="{FDAD8C11-4922-4086-92FB-D94400070379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DAD8C11-4922-4086-92FB-D94400070379}" action="delete"/>
  <rdn rId="0" localSheetId="1" customView="1" name="Z_FDAD8C11_4922_4086_92FB_D94400070379_.wvu.Rows" hidden="1" oldHidden="1">
    <formula>Sheet1!$74:$74,Sheet1!$96:$96,Sheet1!$99:$99,Sheet1!$172:$174,Sheet1!$190:$191</formula>
    <oldFormula>Sheet1!$74:$74,Sheet1!$96:$96,Sheet1!$99:$99,Sheet1!$172:$174,Sheet1!$190:$191</oldFormula>
  </rdn>
  <rcv guid="{FDAD8C11-4922-4086-92FB-D94400070379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17" sId="1">
    <oc r="B78" t="inlineStr">
      <is>
        <t>Skeitparka izbūve Dobelē</t>
      </is>
    </oc>
    <nc r="B78" t="inlineStr">
      <is>
        <t>Velotrases Pamptreks izbūve Dobelē</t>
      </is>
    </nc>
  </rcc>
  <rcv guid="{FDAD8C11-4922-4086-92FB-D94400070379}" action="delete"/>
  <rdn rId="0" localSheetId="1" customView="1" name="Z_FDAD8C11_4922_4086_92FB_D94400070379_.wvu.Rows" hidden="1" oldHidden="1">
    <formula>Sheet1!$74:$74,Sheet1!$96:$96,Sheet1!$99:$99,Sheet1!$172:$174,Sheet1!$190:$191</formula>
    <oldFormula>Sheet1!$74:$74,Sheet1!$96:$96,Sheet1!$99:$99,Sheet1!$172:$174,Sheet1!$190:$191</oldFormula>
  </rdn>
  <rcv guid="{FDAD8C11-4922-4086-92FB-D94400070379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19" sId="1">
    <oc r="B182" t="inlineStr">
      <is>
        <t>Projekts"Karjeras atbalsts izglītības iestādēs"</t>
      </is>
    </oc>
    <nc r="B182" t="inlineStr">
      <is>
        <t>Projekts "Karjeras atbalsts izglītības iestādēs"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DAD8C11-4922-4086-92FB-D94400070379}" action="delete"/>
  <rdn rId="0" localSheetId="1" customView="1" name="Z_FDAD8C11_4922_4086_92FB_D94400070379_.wvu.Rows" hidden="1" oldHidden="1">
    <formula>Sheet1!$74:$74,Sheet1!$96:$96,Sheet1!$99:$99,Sheet1!$172:$174,Sheet1!$190:$191</formula>
    <oldFormula>Sheet1!$74:$74,Sheet1!$96:$96,Sheet1!$99:$99,Sheet1!$172:$174,Sheet1!$190:$191</oldFormula>
  </rdn>
  <rcv guid="{FDAD8C11-4922-4086-92FB-D94400070379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DAD8C11-4922-4086-92FB-D94400070379}" action="delete"/>
  <rdn rId="0" localSheetId="1" customView="1" name="Z_FDAD8C11_4922_4086_92FB_D94400070379_.wvu.Rows" hidden="1" oldHidden="1">
    <formula>Sheet1!$74:$74,Sheet1!$96:$96,Sheet1!$99:$99,Sheet1!$172:$174,Sheet1!$190:$191</formula>
    <oldFormula>Sheet1!$74:$74,Sheet1!$96:$96,Sheet1!$99:$99,Sheet1!$172:$174,Sheet1!$190:$191</oldFormula>
  </rdn>
  <rcv guid="{FDAD8C11-4922-4086-92FB-D94400070379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DAD8C11-4922-4086-92FB-D94400070379}" action="delete"/>
  <rdn rId="0" localSheetId="1" customView="1" name="Z_FDAD8C11_4922_4086_92FB_D94400070379_.wvu.Rows" hidden="1" oldHidden="1">
    <formula>Sheet1!$74:$74,Sheet1!$96:$96,Sheet1!$99:$99,Sheet1!$172:$174,Sheet1!$190:$191</formula>
    <oldFormula>Sheet1!$74:$74,Sheet1!$96:$96,Sheet1!$99:$99,Sheet1!$172:$174,Sheet1!$190:$191</oldFormula>
  </rdn>
  <rcv guid="{FDAD8C11-4922-4086-92FB-D94400070379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DAD8C11-4922-4086-92FB-D94400070379}" action="delete"/>
  <rdn rId="0" localSheetId="1" customView="1" name="Z_FDAD8C11_4922_4086_92FB_D94400070379_.wvu.Rows" hidden="1" oldHidden="1">
    <formula>Sheet1!$74:$74,Sheet1!$96:$96,Sheet1!$99:$99,Sheet1!$172:$174,Sheet1!$190:$191</formula>
    <oldFormula>Sheet1!$74:$74,Sheet1!$96:$96,Sheet1!$99:$99,Sheet1!$172:$174,Sheet1!$190:$191</oldFormula>
  </rdn>
  <rcv guid="{FDAD8C11-4922-4086-92FB-D944000703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42F44449-064B-48B4-9974-904099312C20}" name="Dace Riterfelte" id="-129228958" dateTime="2021-01-25T10:58:31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0"/>
  <sheetViews>
    <sheetView tabSelected="1" topLeftCell="A223" zoomScale="150" zoomScaleNormal="150" workbookViewId="0">
      <selection activeCell="C225" sqref="C225"/>
    </sheetView>
  </sheetViews>
  <sheetFormatPr defaultRowHeight="15.75" customHeight="1" x14ac:dyDescent="0.2"/>
  <cols>
    <col min="1" max="1" width="6.85546875" style="1" customWidth="1"/>
    <col min="2" max="2" width="29.42578125" style="1" customWidth="1"/>
    <col min="3" max="3" width="10.7109375" style="1" customWidth="1"/>
    <col min="4" max="4" width="8.85546875" style="1" customWidth="1"/>
    <col min="5" max="5" width="10.5703125" style="1" customWidth="1"/>
    <col min="6" max="6" width="8.7109375" style="1" customWidth="1"/>
    <col min="7" max="7" width="9.85546875" style="1" customWidth="1"/>
    <col min="8" max="8" width="8.140625" style="1" customWidth="1"/>
    <col min="9" max="9" width="7.28515625" style="1" customWidth="1"/>
    <col min="10" max="10" width="10.140625" style="1" customWidth="1"/>
    <col min="11" max="11" width="8.85546875" style="1" customWidth="1"/>
    <col min="12" max="13" width="9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3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customHeight="1" x14ac:dyDescent="0.25">
      <c r="A3" s="102"/>
      <c r="B3" s="102"/>
      <c r="C3" s="2"/>
      <c r="D3" s="2"/>
      <c r="E3" s="2"/>
      <c r="F3" s="2"/>
      <c r="G3" s="2"/>
      <c r="H3" s="2"/>
      <c r="I3" s="2"/>
      <c r="J3" s="3"/>
      <c r="K3" s="2"/>
      <c r="L3" s="2"/>
      <c r="M3" s="3" t="s">
        <v>175</v>
      </c>
    </row>
    <row r="4" spans="1:13" ht="15.75" customHeight="1" x14ac:dyDescent="0.25">
      <c r="J4" s="3"/>
      <c r="M4" s="77" t="s">
        <v>259</v>
      </c>
    </row>
    <row r="5" spans="1:13" s="7" customFormat="1" ht="15.75" customHeight="1" x14ac:dyDescent="0.25">
      <c r="A5" s="4"/>
      <c r="B5" s="5"/>
      <c r="C5" s="5"/>
      <c r="D5" s="5"/>
      <c r="E5" s="6"/>
      <c r="F5" s="1"/>
      <c r="G5" s="1"/>
      <c r="H5" s="1"/>
      <c r="I5" s="1"/>
      <c r="J5" s="3"/>
      <c r="K5" s="1"/>
      <c r="L5" s="1"/>
      <c r="M5" s="99" t="s">
        <v>253</v>
      </c>
    </row>
    <row r="6" spans="1:13" s="7" customFormat="1" ht="15.75" customHeight="1" x14ac:dyDescent="0.25">
      <c r="A6" s="6"/>
      <c r="B6" s="8"/>
      <c r="C6" s="9"/>
      <c r="D6" s="6"/>
      <c r="E6" s="6"/>
      <c r="F6" s="1"/>
      <c r="G6" s="1"/>
      <c r="H6" s="1"/>
      <c r="I6" s="1"/>
      <c r="J6" s="10"/>
      <c r="K6" s="1"/>
      <c r="L6" s="1"/>
      <c r="M6" s="10" t="s">
        <v>176</v>
      </c>
    </row>
    <row r="7" spans="1:13" s="7" customFormat="1" ht="15.75" customHeight="1" x14ac:dyDescent="0.25">
      <c r="A7" s="6"/>
      <c r="B7" s="8"/>
      <c r="C7" s="6"/>
      <c r="D7" s="6"/>
      <c r="E7" s="6"/>
      <c r="F7" s="1"/>
      <c r="G7" s="1"/>
      <c r="H7" s="1"/>
      <c r="I7" s="1"/>
      <c r="J7" s="10"/>
      <c r="K7" s="1"/>
      <c r="L7" s="1"/>
      <c r="M7" s="10" t="s">
        <v>252</v>
      </c>
    </row>
    <row r="8" spans="1:13" s="7" customFormat="1" ht="15.75" customHeight="1" x14ac:dyDescent="0.2">
      <c r="A8" s="6"/>
      <c r="B8" s="8"/>
      <c r="C8" s="6"/>
      <c r="D8" s="6"/>
      <c r="E8" s="6"/>
      <c r="F8" s="1"/>
      <c r="G8" s="1"/>
      <c r="H8" s="1"/>
      <c r="I8" s="1"/>
      <c r="J8" s="1"/>
      <c r="K8" s="1"/>
      <c r="L8" s="1"/>
      <c r="M8" s="1"/>
    </row>
    <row r="9" spans="1:13" s="7" customFormat="1" ht="15.75" customHeight="1" x14ac:dyDescent="0.25">
      <c r="A9" s="6"/>
      <c r="B9" s="8"/>
      <c r="C9" s="101" t="s">
        <v>237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</row>
    <row r="10" spans="1:13" s="12" customFormat="1" ht="15.75" customHeight="1" x14ac:dyDescent="0.25">
      <c r="A10" s="102"/>
      <c r="B10" s="102"/>
      <c r="C10" s="102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2" customFormat="1" ht="15.7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12" customFormat="1" ht="15.75" customHeight="1" x14ac:dyDescent="0.2">
      <c r="A12" s="11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12" customFormat="1" ht="36.75" customHeight="1" x14ac:dyDescent="0.2">
      <c r="A13" s="13"/>
      <c r="B13" s="13"/>
      <c r="C13" s="81" t="s">
        <v>2</v>
      </c>
      <c r="D13" s="82" t="s">
        <v>112</v>
      </c>
      <c r="E13" s="82" t="s">
        <v>113</v>
      </c>
      <c r="F13" s="83" t="s">
        <v>114</v>
      </c>
      <c r="G13" s="84" t="s">
        <v>115</v>
      </c>
      <c r="H13" s="85" t="s">
        <v>116</v>
      </c>
      <c r="I13" s="84" t="s">
        <v>117</v>
      </c>
      <c r="J13" s="84" t="s">
        <v>118</v>
      </c>
      <c r="K13" s="84" t="s">
        <v>119</v>
      </c>
      <c r="L13" s="86" t="s">
        <v>120</v>
      </c>
      <c r="M13" s="86" t="s">
        <v>173</v>
      </c>
    </row>
    <row r="14" spans="1:13" s="12" customFormat="1" ht="15.75" customHeight="1" x14ac:dyDescent="0.2">
      <c r="A14" s="14"/>
      <c r="B14" s="14"/>
      <c r="C14" s="14"/>
      <c r="D14" s="15" t="s">
        <v>2</v>
      </c>
      <c r="E14" s="100" t="s">
        <v>3</v>
      </c>
      <c r="F14" s="100"/>
      <c r="G14" s="14"/>
      <c r="H14" s="16"/>
      <c r="I14" s="14"/>
      <c r="J14" s="14"/>
      <c r="K14" s="17"/>
      <c r="L14" s="16"/>
      <c r="M14" s="16"/>
    </row>
    <row r="15" spans="1:13" s="12" customFormat="1" ht="15.75" customHeight="1" x14ac:dyDescent="0.2">
      <c r="A15" s="18" t="s">
        <v>5</v>
      </c>
      <c r="B15" s="19" t="s">
        <v>4</v>
      </c>
      <c r="C15" s="18">
        <f t="shared" ref="C15:M15" si="0">SUM(C16:C30)</f>
        <v>2919640</v>
      </c>
      <c r="D15" s="18">
        <f t="shared" si="0"/>
        <v>2001649</v>
      </c>
      <c r="E15" s="18">
        <f t="shared" si="0"/>
        <v>1620977</v>
      </c>
      <c r="F15" s="18">
        <f t="shared" si="0"/>
        <v>380672</v>
      </c>
      <c r="G15" s="18">
        <f t="shared" si="0"/>
        <v>834171</v>
      </c>
      <c r="H15" s="18">
        <f t="shared" si="0"/>
        <v>0</v>
      </c>
      <c r="I15" s="18">
        <f t="shared" si="0"/>
        <v>0</v>
      </c>
      <c r="J15" s="18">
        <f t="shared" si="0"/>
        <v>82820</v>
      </c>
      <c r="K15" s="18">
        <f t="shared" si="0"/>
        <v>0</v>
      </c>
      <c r="L15" s="18">
        <f t="shared" si="0"/>
        <v>1000</v>
      </c>
      <c r="M15" s="18">
        <f t="shared" si="0"/>
        <v>0</v>
      </c>
    </row>
    <row r="16" spans="1:13" s="7" customFormat="1" ht="15.75" customHeight="1" x14ac:dyDescent="0.2">
      <c r="A16" s="20" t="s">
        <v>5</v>
      </c>
      <c r="B16" s="44" t="s">
        <v>6</v>
      </c>
      <c r="C16" s="22">
        <f>SUM(D16,G16,H16:M16)</f>
        <v>1821448</v>
      </c>
      <c r="D16" s="22">
        <f t="shared" ref="D16:D50" si="1">SUM(E16:F16)</f>
        <v>1190370</v>
      </c>
      <c r="E16" s="23">
        <v>960733</v>
      </c>
      <c r="F16" s="24">
        <v>229637</v>
      </c>
      <c r="G16" s="24">
        <v>547758</v>
      </c>
      <c r="H16" s="24"/>
      <c r="I16" s="24"/>
      <c r="J16" s="24">
        <v>82320</v>
      </c>
      <c r="K16" s="22"/>
      <c r="L16" s="22">
        <v>1000</v>
      </c>
      <c r="M16" s="22"/>
    </row>
    <row r="17" spans="1:13" s="7" customFormat="1" ht="15.75" customHeight="1" x14ac:dyDescent="0.2">
      <c r="A17" s="20" t="s">
        <v>5</v>
      </c>
      <c r="B17" s="45" t="s">
        <v>7</v>
      </c>
      <c r="C17" s="22">
        <f t="shared" ref="C17:C32" si="2">SUM(D17,G17,H17:M17)</f>
        <v>116173</v>
      </c>
      <c r="D17" s="22">
        <f t="shared" si="1"/>
        <v>112693</v>
      </c>
      <c r="E17" s="23">
        <v>95000</v>
      </c>
      <c r="F17" s="24">
        <v>17693</v>
      </c>
      <c r="G17" s="24">
        <v>3480</v>
      </c>
      <c r="H17" s="22"/>
      <c r="I17" s="22"/>
      <c r="J17" s="22"/>
      <c r="K17" s="22"/>
      <c r="L17" s="22"/>
      <c r="M17" s="22"/>
    </row>
    <row r="18" spans="1:13" s="7" customFormat="1" ht="15.75" customHeight="1" x14ac:dyDescent="0.2">
      <c r="A18" s="20" t="s">
        <v>5</v>
      </c>
      <c r="B18" s="44" t="s">
        <v>178</v>
      </c>
      <c r="C18" s="22">
        <f t="shared" si="2"/>
        <v>89789</v>
      </c>
      <c r="D18" s="22">
        <f t="shared" si="1"/>
        <v>80089</v>
      </c>
      <c r="E18" s="23">
        <v>64802</v>
      </c>
      <c r="F18" s="24">
        <v>15287</v>
      </c>
      <c r="G18" s="24">
        <v>9700</v>
      </c>
      <c r="H18" s="22"/>
      <c r="I18" s="22"/>
      <c r="J18" s="22"/>
      <c r="K18" s="22"/>
      <c r="L18" s="22"/>
      <c r="M18" s="22"/>
    </row>
    <row r="19" spans="1:13" s="7" customFormat="1" ht="15.75" customHeight="1" x14ac:dyDescent="0.2">
      <c r="A19" s="20" t="s">
        <v>5</v>
      </c>
      <c r="B19" s="44" t="s">
        <v>8</v>
      </c>
      <c r="C19" s="22">
        <f t="shared" si="2"/>
        <v>75493</v>
      </c>
      <c r="D19" s="22">
        <f t="shared" si="1"/>
        <v>56403</v>
      </c>
      <c r="E19" s="23">
        <v>45637</v>
      </c>
      <c r="F19" s="24">
        <v>10766</v>
      </c>
      <c r="G19" s="24">
        <v>19090</v>
      </c>
      <c r="H19" s="22"/>
      <c r="I19" s="22"/>
      <c r="J19" s="22"/>
      <c r="K19" s="22"/>
      <c r="L19" s="22"/>
      <c r="M19" s="22"/>
    </row>
    <row r="20" spans="1:13" s="7" customFormat="1" ht="15.75" customHeight="1" x14ac:dyDescent="0.2">
      <c r="A20" s="20" t="s">
        <v>5</v>
      </c>
      <c r="B20" s="44" t="s">
        <v>9</v>
      </c>
      <c r="C20" s="22">
        <f t="shared" si="2"/>
        <v>60279</v>
      </c>
      <c r="D20" s="22">
        <f t="shared" si="1"/>
        <v>38604</v>
      </c>
      <c r="E20" s="23">
        <v>31235</v>
      </c>
      <c r="F20" s="24">
        <v>7369</v>
      </c>
      <c r="G20" s="24">
        <v>21675</v>
      </c>
      <c r="H20" s="24"/>
      <c r="I20" s="24"/>
      <c r="J20" s="24"/>
      <c r="K20" s="22"/>
      <c r="L20" s="22"/>
      <c r="M20" s="22"/>
    </row>
    <row r="21" spans="1:13" s="7" customFormat="1" ht="15.75" customHeight="1" x14ac:dyDescent="0.2">
      <c r="A21" s="20" t="s">
        <v>5</v>
      </c>
      <c r="B21" s="21" t="s">
        <v>10</v>
      </c>
      <c r="C21" s="22">
        <f t="shared" si="2"/>
        <v>83473</v>
      </c>
      <c r="D21" s="22">
        <f t="shared" si="1"/>
        <v>70418</v>
      </c>
      <c r="E21" s="23">
        <v>56977</v>
      </c>
      <c r="F21" s="24">
        <v>13441</v>
      </c>
      <c r="G21" s="24">
        <v>13055</v>
      </c>
      <c r="H21" s="24"/>
      <c r="I21" s="24"/>
      <c r="J21" s="24"/>
      <c r="K21" s="22"/>
      <c r="L21" s="22"/>
      <c r="M21" s="22"/>
    </row>
    <row r="22" spans="1:13" s="7" customFormat="1" ht="15.75" customHeight="1" x14ac:dyDescent="0.2">
      <c r="A22" s="20" t="s">
        <v>5</v>
      </c>
      <c r="B22" s="21" t="s">
        <v>11</v>
      </c>
      <c r="C22" s="22">
        <f t="shared" si="2"/>
        <v>104310</v>
      </c>
      <c r="D22" s="22">
        <f t="shared" si="1"/>
        <v>93045</v>
      </c>
      <c r="E22" s="23">
        <v>75285</v>
      </c>
      <c r="F22" s="24">
        <v>17760</v>
      </c>
      <c r="G22" s="24">
        <v>11265</v>
      </c>
      <c r="H22" s="24"/>
      <c r="I22" s="24"/>
      <c r="J22" s="24"/>
      <c r="K22" s="22"/>
      <c r="L22" s="22"/>
      <c r="M22" s="22"/>
    </row>
    <row r="23" spans="1:13" s="7" customFormat="1" ht="15.75" customHeight="1" x14ac:dyDescent="0.2">
      <c r="A23" s="20" t="s">
        <v>5</v>
      </c>
      <c r="B23" s="21" t="s">
        <v>12</v>
      </c>
      <c r="C23" s="22">
        <f t="shared" si="2"/>
        <v>68361</v>
      </c>
      <c r="D23" s="22">
        <f t="shared" si="1"/>
        <v>44256</v>
      </c>
      <c r="E23" s="23">
        <v>35809</v>
      </c>
      <c r="F23" s="24">
        <v>8447</v>
      </c>
      <c r="G23" s="24">
        <v>23605</v>
      </c>
      <c r="H23" s="22"/>
      <c r="I23" s="22"/>
      <c r="J23" s="22">
        <v>500</v>
      </c>
      <c r="K23" s="22"/>
      <c r="L23" s="22"/>
      <c r="M23" s="22"/>
    </row>
    <row r="24" spans="1:13" s="7" customFormat="1" ht="15.75" customHeight="1" x14ac:dyDescent="0.2">
      <c r="A24" s="20" t="s">
        <v>5</v>
      </c>
      <c r="B24" s="21" t="s">
        <v>13</v>
      </c>
      <c r="C24" s="22">
        <f t="shared" si="2"/>
        <v>109338</v>
      </c>
      <c r="D24" s="22">
        <f t="shared" si="1"/>
        <v>74653</v>
      </c>
      <c r="E24" s="23">
        <v>60404</v>
      </c>
      <c r="F24" s="24">
        <v>14249</v>
      </c>
      <c r="G24" s="24">
        <v>34685</v>
      </c>
      <c r="H24" s="22"/>
      <c r="I24" s="22"/>
      <c r="J24" s="22"/>
      <c r="K24" s="22"/>
      <c r="L24" s="22"/>
      <c r="M24" s="22"/>
    </row>
    <row r="25" spans="1:13" s="7" customFormat="1" ht="15.75" customHeight="1" x14ac:dyDescent="0.2">
      <c r="A25" s="20" t="s">
        <v>5</v>
      </c>
      <c r="B25" s="21" t="s">
        <v>14</v>
      </c>
      <c r="C25" s="22">
        <f t="shared" si="2"/>
        <v>75688</v>
      </c>
      <c r="D25" s="22">
        <f t="shared" si="1"/>
        <v>64999</v>
      </c>
      <c r="E25" s="23">
        <v>52592</v>
      </c>
      <c r="F25" s="24">
        <v>12407</v>
      </c>
      <c r="G25" s="24">
        <v>10689</v>
      </c>
      <c r="H25" s="22"/>
      <c r="I25" s="22"/>
      <c r="J25" s="22"/>
      <c r="K25" s="22"/>
      <c r="L25" s="22"/>
      <c r="M25" s="22"/>
    </row>
    <row r="26" spans="1:13" s="7" customFormat="1" ht="15.75" customHeight="1" x14ac:dyDescent="0.2">
      <c r="A26" s="20" t="s">
        <v>5</v>
      </c>
      <c r="B26" s="21" t="s">
        <v>15</v>
      </c>
      <c r="C26" s="22">
        <f t="shared" si="2"/>
        <v>103643</v>
      </c>
      <c r="D26" s="22">
        <f t="shared" si="1"/>
        <v>75323</v>
      </c>
      <c r="E26" s="23">
        <v>60946</v>
      </c>
      <c r="F26" s="24">
        <v>14377</v>
      </c>
      <c r="G26" s="24">
        <v>28320</v>
      </c>
      <c r="H26" s="22"/>
      <c r="I26" s="22"/>
      <c r="J26" s="22"/>
      <c r="K26" s="22"/>
      <c r="L26" s="22"/>
      <c r="M26" s="22"/>
    </row>
    <row r="27" spans="1:13" s="7" customFormat="1" ht="15.75" customHeight="1" x14ac:dyDescent="0.2">
      <c r="A27" s="20" t="s">
        <v>5</v>
      </c>
      <c r="B27" s="20" t="s">
        <v>16</v>
      </c>
      <c r="C27" s="22">
        <f t="shared" si="2"/>
        <v>62862</v>
      </c>
      <c r="D27" s="22">
        <f t="shared" si="1"/>
        <v>38152</v>
      </c>
      <c r="E27" s="23">
        <v>30870</v>
      </c>
      <c r="F27" s="24">
        <v>7282</v>
      </c>
      <c r="G27" s="24">
        <v>24710</v>
      </c>
      <c r="H27" s="22"/>
      <c r="I27" s="22"/>
      <c r="J27" s="22"/>
      <c r="K27" s="22"/>
      <c r="L27" s="22"/>
      <c r="M27" s="22"/>
    </row>
    <row r="28" spans="1:13" s="7" customFormat="1" ht="15.75" customHeight="1" x14ac:dyDescent="0.2">
      <c r="A28" s="21" t="s">
        <v>5</v>
      </c>
      <c r="B28" s="21" t="s">
        <v>17</v>
      </c>
      <c r="C28" s="24">
        <f t="shared" si="2"/>
        <v>53883</v>
      </c>
      <c r="D28" s="24">
        <f t="shared" si="1"/>
        <v>40398</v>
      </c>
      <c r="E28" s="23">
        <v>32687</v>
      </c>
      <c r="F28" s="24">
        <v>7711</v>
      </c>
      <c r="G28" s="24">
        <v>13485</v>
      </c>
      <c r="H28" s="24"/>
      <c r="I28" s="24"/>
      <c r="J28" s="24"/>
      <c r="K28" s="24"/>
      <c r="L28" s="24"/>
      <c r="M28" s="24"/>
    </row>
    <row r="29" spans="1:13" s="7" customFormat="1" ht="15.75" customHeight="1" x14ac:dyDescent="0.2">
      <c r="A29" s="20" t="s">
        <v>5</v>
      </c>
      <c r="B29" s="20" t="s">
        <v>171</v>
      </c>
      <c r="C29" s="22">
        <f t="shared" si="2"/>
        <v>69900</v>
      </c>
      <c r="D29" s="22">
        <f t="shared" si="1"/>
        <v>0</v>
      </c>
      <c r="E29" s="25"/>
      <c r="F29" s="22"/>
      <c r="G29" s="22">
        <v>69900</v>
      </c>
      <c r="H29" s="22"/>
      <c r="I29" s="22"/>
      <c r="J29" s="22"/>
      <c r="K29" s="22"/>
      <c r="L29" s="22"/>
      <c r="M29" s="22"/>
    </row>
    <row r="30" spans="1:13" s="7" customFormat="1" ht="15.75" customHeight="1" x14ac:dyDescent="0.2">
      <c r="A30" s="20" t="s">
        <v>195</v>
      </c>
      <c r="B30" s="45" t="s">
        <v>244</v>
      </c>
      <c r="C30" s="22">
        <f t="shared" si="2"/>
        <v>25000</v>
      </c>
      <c r="D30" s="22">
        <f t="shared" si="1"/>
        <v>22246</v>
      </c>
      <c r="E30" s="25">
        <v>18000</v>
      </c>
      <c r="F30" s="22">
        <v>4246</v>
      </c>
      <c r="G30" s="22">
        <v>2754</v>
      </c>
      <c r="H30" s="22"/>
      <c r="I30" s="22"/>
      <c r="J30" s="26"/>
      <c r="K30" s="22"/>
      <c r="L30" s="22"/>
      <c r="M30" s="22"/>
    </row>
    <row r="31" spans="1:13" s="7" customFormat="1" ht="15.75" customHeight="1" x14ac:dyDescent="0.2">
      <c r="A31" s="27" t="s">
        <v>90</v>
      </c>
      <c r="B31" s="28" t="s">
        <v>91</v>
      </c>
      <c r="C31" s="29">
        <f>SUM(D31,G31,H31:M31)</f>
        <v>70000</v>
      </c>
      <c r="D31" s="22">
        <f t="shared" si="1"/>
        <v>0</v>
      </c>
      <c r="E31" s="25"/>
      <c r="F31" s="22"/>
      <c r="G31" s="22">
        <v>65000</v>
      </c>
      <c r="H31" s="24"/>
      <c r="I31" s="24">
        <v>5000</v>
      </c>
      <c r="J31" s="22"/>
      <c r="K31" s="22"/>
      <c r="L31" s="22"/>
      <c r="M31" s="22"/>
    </row>
    <row r="32" spans="1:13" s="7" customFormat="1" ht="24" customHeight="1" x14ac:dyDescent="0.2">
      <c r="A32" s="27" t="s">
        <v>93</v>
      </c>
      <c r="B32" s="28" t="s">
        <v>94</v>
      </c>
      <c r="C32" s="29">
        <f t="shared" si="2"/>
        <v>250000</v>
      </c>
      <c r="D32" s="22">
        <f t="shared" si="1"/>
        <v>0</v>
      </c>
      <c r="E32" s="25"/>
      <c r="F32" s="22"/>
      <c r="G32" s="24">
        <v>250000</v>
      </c>
      <c r="H32" s="22"/>
      <c r="I32" s="22"/>
      <c r="J32" s="22"/>
      <c r="K32" s="22"/>
      <c r="L32" s="22"/>
      <c r="M32" s="22"/>
    </row>
    <row r="33" spans="1:13" s="7" customFormat="1" ht="15.75" customHeight="1" x14ac:dyDescent="0.2">
      <c r="A33" s="30" t="s">
        <v>121</v>
      </c>
      <c r="B33" s="30" t="s">
        <v>122</v>
      </c>
      <c r="C33" s="18">
        <f t="shared" ref="C33:M33" si="3">C32+C31+C15</f>
        <v>3239640</v>
      </c>
      <c r="D33" s="18">
        <f t="shared" si="3"/>
        <v>2001649</v>
      </c>
      <c r="E33" s="18">
        <f t="shared" si="3"/>
        <v>1620977</v>
      </c>
      <c r="F33" s="18">
        <f t="shared" si="3"/>
        <v>380672</v>
      </c>
      <c r="G33" s="18">
        <f t="shared" si="3"/>
        <v>1149171</v>
      </c>
      <c r="H33" s="18">
        <f t="shared" si="3"/>
        <v>0</v>
      </c>
      <c r="I33" s="18">
        <f t="shared" si="3"/>
        <v>5000</v>
      </c>
      <c r="J33" s="18">
        <f t="shared" si="3"/>
        <v>82820</v>
      </c>
      <c r="K33" s="18">
        <f t="shared" si="3"/>
        <v>0</v>
      </c>
      <c r="L33" s="18">
        <f t="shared" si="3"/>
        <v>1000</v>
      </c>
      <c r="M33" s="18">
        <f t="shared" si="3"/>
        <v>0</v>
      </c>
    </row>
    <row r="34" spans="1:13" s="7" customFormat="1" ht="15.75" customHeight="1" x14ac:dyDescent="0.2">
      <c r="A34" s="27" t="s">
        <v>18</v>
      </c>
      <c r="B34" s="97" t="s">
        <v>19</v>
      </c>
      <c r="C34" s="29">
        <f>SUM(D34,G34,H34:M34)</f>
        <v>341565</v>
      </c>
      <c r="D34" s="29">
        <f t="shared" si="1"/>
        <v>288386</v>
      </c>
      <c r="E34" s="31">
        <v>229685</v>
      </c>
      <c r="F34" s="29">
        <v>58701</v>
      </c>
      <c r="G34" s="29">
        <v>50539</v>
      </c>
      <c r="H34" s="29"/>
      <c r="I34" s="29"/>
      <c r="J34" s="29">
        <v>2640</v>
      </c>
      <c r="K34" s="29"/>
      <c r="L34" s="29"/>
      <c r="M34" s="29"/>
    </row>
    <row r="35" spans="1:13" s="7" customFormat="1" ht="29.25" customHeight="1" x14ac:dyDescent="0.2">
      <c r="A35" s="88" t="s">
        <v>18</v>
      </c>
      <c r="B35" s="97" t="s">
        <v>241</v>
      </c>
      <c r="C35" s="29">
        <f>SUM(D35,G35,H35:M35)</f>
        <v>146424</v>
      </c>
      <c r="D35" s="29">
        <f t="shared" si="1"/>
        <v>7415</v>
      </c>
      <c r="E35" s="31">
        <v>6000</v>
      </c>
      <c r="F35" s="29">
        <v>1415</v>
      </c>
      <c r="G35" s="29">
        <v>27009</v>
      </c>
      <c r="H35" s="29"/>
      <c r="I35" s="29"/>
      <c r="J35" s="29">
        <v>112000</v>
      </c>
      <c r="K35" s="29"/>
      <c r="L35" s="29"/>
      <c r="M35" s="29"/>
    </row>
    <row r="36" spans="1:13" s="7" customFormat="1" ht="24" customHeight="1" x14ac:dyDescent="0.2">
      <c r="A36" s="30" t="s">
        <v>20</v>
      </c>
      <c r="B36" s="98" t="s">
        <v>21</v>
      </c>
      <c r="C36" s="18">
        <f>SUM(C37)</f>
        <v>32926</v>
      </c>
      <c r="D36" s="18">
        <f t="shared" ref="D36:M36" si="4">SUM(D37)</f>
        <v>0</v>
      </c>
      <c r="E36" s="18">
        <f t="shared" si="4"/>
        <v>0</v>
      </c>
      <c r="F36" s="18">
        <f t="shared" si="4"/>
        <v>0</v>
      </c>
      <c r="G36" s="18">
        <f t="shared" si="4"/>
        <v>32926</v>
      </c>
      <c r="H36" s="18">
        <f t="shared" si="4"/>
        <v>0</v>
      </c>
      <c r="I36" s="18">
        <f t="shared" si="4"/>
        <v>0</v>
      </c>
      <c r="J36" s="18">
        <f t="shared" si="4"/>
        <v>0</v>
      </c>
      <c r="K36" s="18">
        <f t="shared" si="4"/>
        <v>0</v>
      </c>
      <c r="L36" s="18">
        <f t="shared" si="4"/>
        <v>0</v>
      </c>
      <c r="M36" s="18">
        <f t="shared" si="4"/>
        <v>0</v>
      </c>
    </row>
    <row r="37" spans="1:13" s="7" customFormat="1" ht="15.75" customHeight="1" x14ac:dyDescent="0.2">
      <c r="A37" s="27"/>
      <c r="B37" s="21" t="s">
        <v>136</v>
      </c>
      <c r="C37" s="24">
        <f>SUM(D37,G37,H37:M37)</f>
        <v>32926</v>
      </c>
      <c r="D37" s="24">
        <f>E37+F37</f>
        <v>0</v>
      </c>
      <c r="E37" s="29"/>
      <c r="F37" s="29"/>
      <c r="G37" s="22">
        <v>32926</v>
      </c>
      <c r="H37" s="29"/>
      <c r="I37" s="29"/>
      <c r="J37" s="29"/>
      <c r="K37" s="29"/>
      <c r="L37" s="29"/>
      <c r="M37" s="29"/>
    </row>
    <row r="38" spans="1:13" s="7" customFormat="1" ht="15.75" customHeight="1" x14ac:dyDescent="0.2">
      <c r="A38" s="27" t="s">
        <v>22</v>
      </c>
      <c r="B38" s="27" t="s">
        <v>23</v>
      </c>
      <c r="C38" s="29">
        <f>SUM(D38,G38,H38:M38)</f>
        <v>165190</v>
      </c>
      <c r="D38" s="29">
        <f>E38+F38</f>
        <v>151165</v>
      </c>
      <c r="E38" s="32">
        <v>122069</v>
      </c>
      <c r="F38" s="32">
        <v>29096</v>
      </c>
      <c r="G38" s="29">
        <v>14025</v>
      </c>
      <c r="H38" s="29"/>
      <c r="I38" s="29"/>
      <c r="J38" s="29"/>
      <c r="K38" s="29"/>
      <c r="L38" s="29"/>
      <c r="M38" s="29"/>
    </row>
    <row r="39" spans="1:13" s="7" customFormat="1" ht="15.75" customHeight="1" x14ac:dyDescent="0.2">
      <c r="A39" s="30" t="s">
        <v>123</v>
      </c>
      <c r="B39" s="30" t="s">
        <v>122</v>
      </c>
      <c r="C39" s="18">
        <f t="shared" ref="C39:M39" si="5">SUM(C34,C35,C36,C38)</f>
        <v>686105</v>
      </c>
      <c r="D39" s="18">
        <f t="shared" si="5"/>
        <v>446966</v>
      </c>
      <c r="E39" s="18">
        <f t="shared" si="5"/>
        <v>357754</v>
      </c>
      <c r="F39" s="18">
        <f t="shared" si="5"/>
        <v>89212</v>
      </c>
      <c r="G39" s="18">
        <f t="shared" si="5"/>
        <v>124499</v>
      </c>
      <c r="H39" s="18">
        <f t="shared" si="5"/>
        <v>0</v>
      </c>
      <c r="I39" s="18">
        <f t="shared" si="5"/>
        <v>0</v>
      </c>
      <c r="J39" s="18">
        <f t="shared" si="5"/>
        <v>114640</v>
      </c>
      <c r="K39" s="18">
        <f t="shared" si="5"/>
        <v>0</v>
      </c>
      <c r="L39" s="18">
        <f t="shared" si="5"/>
        <v>0</v>
      </c>
      <c r="M39" s="18">
        <f t="shared" si="5"/>
        <v>0</v>
      </c>
    </row>
    <row r="40" spans="1:13" s="7" customFormat="1" ht="25.5" customHeight="1" x14ac:dyDescent="0.2">
      <c r="A40" s="28" t="s">
        <v>138</v>
      </c>
      <c r="B40" s="28" t="s">
        <v>159</v>
      </c>
      <c r="C40" s="29">
        <f t="shared" ref="C40:C50" si="6">SUM(D40,G40,H40:M40)</f>
        <v>159853</v>
      </c>
      <c r="D40" s="22">
        <f t="shared" si="1"/>
        <v>96003</v>
      </c>
      <c r="E40" s="24">
        <v>77679</v>
      </c>
      <c r="F40" s="24">
        <v>18324</v>
      </c>
      <c r="G40" s="24">
        <v>48850</v>
      </c>
      <c r="H40" s="24"/>
      <c r="I40" s="24"/>
      <c r="J40" s="24">
        <v>15000</v>
      </c>
      <c r="K40" s="32"/>
      <c r="L40" s="32"/>
      <c r="M40" s="32"/>
    </row>
    <row r="41" spans="1:13" s="37" customFormat="1" ht="15.75" customHeight="1" x14ac:dyDescent="0.2">
      <c r="A41" s="33" t="s">
        <v>162</v>
      </c>
      <c r="B41" s="33" t="s">
        <v>163</v>
      </c>
      <c r="C41" s="29">
        <f>SUM(D41,G41,H41:M41)</f>
        <v>54634</v>
      </c>
      <c r="D41" s="22">
        <f>SUM(E41:F41)</f>
        <v>2234</v>
      </c>
      <c r="E41" s="34">
        <v>1800</v>
      </c>
      <c r="F41" s="34">
        <v>434</v>
      </c>
      <c r="G41" s="34">
        <v>2000</v>
      </c>
      <c r="H41" s="34"/>
      <c r="I41" s="34"/>
      <c r="J41" s="34"/>
      <c r="K41" s="34">
        <v>50400</v>
      </c>
      <c r="L41" s="35"/>
      <c r="M41" s="36"/>
    </row>
    <row r="42" spans="1:13" s="7" customFormat="1" ht="15.75" customHeight="1" x14ac:dyDescent="0.2">
      <c r="A42" s="33" t="s">
        <v>160</v>
      </c>
      <c r="B42" s="28" t="s">
        <v>161</v>
      </c>
      <c r="C42" s="29">
        <f>SUM(D42,G42,H42:M42)</f>
        <v>112576</v>
      </c>
      <c r="D42" s="22">
        <f>SUM(E42:F42)</f>
        <v>111221</v>
      </c>
      <c r="E42" s="24">
        <v>89992</v>
      </c>
      <c r="F42" s="24">
        <v>21229</v>
      </c>
      <c r="G42" s="24"/>
      <c r="H42" s="24"/>
      <c r="I42" s="24"/>
      <c r="J42" s="24">
        <v>1355</v>
      </c>
      <c r="K42" s="32"/>
      <c r="L42" s="32"/>
      <c r="M42" s="32"/>
    </row>
    <row r="43" spans="1:13" s="7" customFormat="1" ht="15.75" customHeight="1" x14ac:dyDescent="0.2">
      <c r="A43" s="28" t="s">
        <v>125</v>
      </c>
      <c r="B43" s="28" t="s">
        <v>221</v>
      </c>
      <c r="C43" s="29">
        <f>SUM(D43,G43,H43:M43)</f>
        <v>0</v>
      </c>
      <c r="D43" s="22">
        <f>SUM(E43:F43)</f>
        <v>0</v>
      </c>
      <c r="E43" s="24"/>
      <c r="F43" s="24"/>
      <c r="G43" s="24"/>
      <c r="H43" s="24"/>
      <c r="I43" s="24"/>
      <c r="J43" s="24"/>
      <c r="K43" s="32"/>
      <c r="L43" s="32"/>
      <c r="M43" s="32"/>
    </row>
    <row r="44" spans="1:13" s="7" customFormat="1" ht="15.75" customHeight="1" x14ac:dyDescent="0.2">
      <c r="A44" s="28" t="s">
        <v>125</v>
      </c>
      <c r="B44" s="28" t="s">
        <v>243</v>
      </c>
      <c r="C44" s="29">
        <f t="shared" ref="C44:C49" si="7">SUM(D44,G44,H44:M44)</f>
        <v>522100</v>
      </c>
      <c r="D44" s="22">
        <f t="shared" ref="D44:D49" si="8">SUM(E44:F44)</f>
        <v>0</v>
      </c>
      <c r="E44" s="24"/>
      <c r="F44" s="24"/>
      <c r="G44" s="24"/>
      <c r="H44" s="24"/>
      <c r="I44" s="24"/>
      <c r="J44" s="24">
        <v>522100</v>
      </c>
      <c r="K44" s="32"/>
      <c r="L44" s="32"/>
      <c r="M44" s="32"/>
    </row>
    <row r="45" spans="1:13" s="7" customFormat="1" ht="15.75" customHeight="1" x14ac:dyDescent="0.2">
      <c r="A45" s="28" t="s">
        <v>125</v>
      </c>
      <c r="B45" s="28" t="s">
        <v>226</v>
      </c>
      <c r="C45" s="29">
        <f t="shared" si="7"/>
        <v>0</v>
      </c>
      <c r="D45" s="22">
        <f t="shared" si="8"/>
        <v>0</v>
      </c>
      <c r="E45" s="24"/>
      <c r="F45" s="24"/>
      <c r="G45" s="24"/>
      <c r="H45" s="24"/>
      <c r="I45" s="24"/>
      <c r="J45" s="24"/>
      <c r="K45" s="32"/>
      <c r="L45" s="32"/>
      <c r="M45" s="32"/>
    </row>
    <row r="46" spans="1:13" s="7" customFormat="1" ht="15.75" customHeight="1" x14ac:dyDescent="0.2">
      <c r="A46" s="28" t="s">
        <v>190</v>
      </c>
      <c r="B46" s="28" t="s">
        <v>234</v>
      </c>
      <c r="C46" s="29">
        <f t="shared" si="7"/>
        <v>752178</v>
      </c>
      <c r="D46" s="22">
        <f t="shared" si="8"/>
        <v>0</v>
      </c>
      <c r="E46" s="24"/>
      <c r="F46" s="24"/>
      <c r="G46" s="24">
        <v>702178</v>
      </c>
      <c r="H46" s="24"/>
      <c r="I46" s="24"/>
      <c r="J46" s="24">
        <v>50000</v>
      </c>
      <c r="K46" s="32"/>
      <c r="L46" s="32"/>
      <c r="M46" s="32"/>
    </row>
    <row r="47" spans="1:13" s="7" customFormat="1" ht="15.75" customHeight="1" x14ac:dyDescent="0.2">
      <c r="A47" s="28" t="s">
        <v>190</v>
      </c>
      <c r="B47" s="28" t="s">
        <v>248</v>
      </c>
      <c r="C47" s="29">
        <f t="shared" si="7"/>
        <v>95000</v>
      </c>
      <c r="D47" s="22">
        <f t="shared" si="8"/>
        <v>0</v>
      </c>
      <c r="E47" s="24"/>
      <c r="F47" s="24"/>
      <c r="G47" s="24"/>
      <c r="H47" s="24"/>
      <c r="I47" s="24"/>
      <c r="J47" s="24">
        <v>95000</v>
      </c>
      <c r="K47" s="32"/>
      <c r="L47" s="32"/>
      <c r="M47" s="32"/>
    </row>
    <row r="48" spans="1:13" s="7" customFormat="1" ht="15" customHeight="1" x14ac:dyDescent="0.2">
      <c r="A48" s="28" t="s">
        <v>190</v>
      </c>
      <c r="B48" s="28"/>
      <c r="C48" s="29">
        <f t="shared" si="7"/>
        <v>0</v>
      </c>
      <c r="D48" s="22">
        <f t="shared" si="8"/>
        <v>0</v>
      </c>
      <c r="E48" s="24"/>
      <c r="F48" s="24"/>
      <c r="G48" s="24"/>
      <c r="H48" s="24"/>
      <c r="I48" s="24"/>
      <c r="J48" s="24"/>
      <c r="K48" s="32"/>
      <c r="L48" s="32"/>
      <c r="M48" s="32"/>
    </row>
    <row r="49" spans="1:13" s="7" customFormat="1" ht="15.75" customHeight="1" x14ac:dyDescent="0.2">
      <c r="A49" s="28" t="s">
        <v>190</v>
      </c>
      <c r="B49" s="28" t="s">
        <v>222</v>
      </c>
      <c r="C49" s="29">
        <f t="shared" si="7"/>
        <v>0</v>
      </c>
      <c r="D49" s="22">
        <f t="shared" si="8"/>
        <v>0</v>
      </c>
      <c r="E49" s="24"/>
      <c r="F49" s="24"/>
      <c r="G49" s="24"/>
      <c r="H49" s="24"/>
      <c r="I49" s="24"/>
      <c r="J49" s="24"/>
      <c r="K49" s="32"/>
      <c r="L49" s="32"/>
      <c r="M49" s="32"/>
    </row>
    <row r="50" spans="1:13" s="7" customFormat="1" ht="15.75" customHeight="1" x14ac:dyDescent="0.2">
      <c r="A50" s="27" t="s">
        <v>124</v>
      </c>
      <c r="B50" s="97" t="s">
        <v>54</v>
      </c>
      <c r="C50" s="29">
        <f t="shared" si="6"/>
        <v>53501</v>
      </c>
      <c r="D50" s="22">
        <f t="shared" si="1"/>
        <v>30163</v>
      </c>
      <c r="E50" s="24">
        <v>24406</v>
      </c>
      <c r="F50" s="24">
        <v>5757</v>
      </c>
      <c r="G50" s="26">
        <v>23338</v>
      </c>
      <c r="H50" s="22"/>
      <c r="I50" s="22"/>
      <c r="J50" s="22"/>
      <c r="K50" s="32"/>
      <c r="L50" s="32"/>
      <c r="M50" s="32"/>
    </row>
    <row r="51" spans="1:13" s="7" customFormat="1" ht="15.75" customHeight="1" x14ac:dyDescent="0.2">
      <c r="A51" s="30" t="s">
        <v>126</v>
      </c>
      <c r="B51" s="30" t="s">
        <v>122</v>
      </c>
      <c r="C51" s="80">
        <f t="shared" ref="C51:M51" si="9">C40+C41+C42+C43+C44+C45+C46+C47+C48+C49+C50</f>
        <v>1749842</v>
      </c>
      <c r="D51" s="80">
        <f t="shared" si="9"/>
        <v>239621</v>
      </c>
      <c r="E51" s="80">
        <f t="shared" si="9"/>
        <v>193877</v>
      </c>
      <c r="F51" s="80">
        <f t="shared" si="9"/>
        <v>45744</v>
      </c>
      <c r="G51" s="80">
        <f t="shared" si="9"/>
        <v>776366</v>
      </c>
      <c r="H51" s="80">
        <f t="shared" si="9"/>
        <v>0</v>
      </c>
      <c r="I51" s="80">
        <f t="shared" si="9"/>
        <v>0</v>
      </c>
      <c r="J51" s="80">
        <f t="shared" si="9"/>
        <v>683455</v>
      </c>
      <c r="K51" s="80">
        <f t="shared" si="9"/>
        <v>50400</v>
      </c>
      <c r="L51" s="80">
        <f t="shared" si="9"/>
        <v>0</v>
      </c>
      <c r="M51" s="80">
        <f t="shared" si="9"/>
        <v>0</v>
      </c>
    </row>
    <row r="52" spans="1:13" s="7" customFormat="1" ht="15.75" customHeight="1" x14ac:dyDescent="0.2">
      <c r="A52" s="68" t="s">
        <v>205</v>
      </c>
      <c r="B52" s="30" t="s">
        <v>203</v>
      </c>
      <c r="C52" s="38">
        <f>C53</f>
        <v>68685</v>
      </c>
      <c r="D52" s="38">
        <f>D53</f>
        <v>0</v>
      </c>
      <c r="E52" s="38">
        <f t="shared" ref="E52:M52" si="10">E53</f>
        <v>0</v>
      </c>
      <c r="F52" s="38">
        <f t="shared" si="10"/>
        <v>0</v>
      </c>
      <c r="G52" s="38">
        <f t="shared" si="10"/>
        <v>0</v>
      </c>
      <c r="H52" s="38">
        <f t="shared" si="10"/>
        <v>68685</v>
      </c>
      <c r="I52" s="38">
        <f t="shared" si="10"/>
        <v>0</v>
      </c>
      <c r="J52" s="38">
        <f t="shared" si="10"/>
        <v>0</v>
      </c>
      <c r="K52" s="38">
        <f t="shared" si="10"/>
        <v>0</v>
      </c>
      <c r="L52" s="38">
        <f t="shared" si="10"/>
        <v>0</v>
      </c>
      <c r="M52" s="38">
        <f t="shared" si="10"/>
        <v>0</v>
      </c>
    </row>
    <row r="53" spans="1:13" s="7" customFormat="1" ht="24.75" customHeight="1" x14ac:dyDescent="0.2">
      <c r="A53" s="78"/>
      <c r="B53" s="78" t="s">
        <v>204</v>
      </c>
      <c r="C53" s="26">
        <f>SUM(D53,G53,H53:M53)</f>
        <v>68685</v>
      </c>
      <c r="D53" s="26">
        <f>SUM(E53:F53)</f>
        <v>0</v>
      </c>
      <c r="E53" s="79"/>
      <c r="F53" s="79"/>
      <c r="G53" s="79">
        <v>0</v>
      </c>
      <c r="H53" s="79">
        <v>68685</v>
      </c>
      <c r="I53" s="79"/>
      <c r="J53" s="79"/>
      <c r="K53" s="79"/>
      <c r="L53" s="79"/>
      <c r="M53" s="79"/>
    </row>
    <row r="54" spans="1:13" s="7" customFormat="1" ht="15.75" customHeight="1" x14ac:dyDescent="0.2">
      <c r="A54" s="30" t="s">
        <v>97</v>
      </c>
      <c r="B54" s="30" t="s">
        <v>98</v>
      </c>
      <c r="C54" s="18">
        <f t="shared" ref="C54:M54" si="11">SUM(C55:C58)</f>
        <v>48500</v>
      </c>
      <c r="D54" s="18">
        <f t="shared" si="11"/>
        <v>0</v>
      </c>
      <c r="E54" s="18">
        <f t="shared" si="11"/>
        <v>0</v>
      </c>
      <c r="F54" s="18">
        <f t="shared" si="11"/>
        <v>0</v>
      </c>
      <c r="G54" s="18">
        <f t="shared" si="11"/>
        <v>23000</v>
      </c>
      <c r="H54" s="18">
        <f t="shared" si="11"/>
        <v>0</v>
      </c>
      <c r="I54" s="18">
        <f t="shared" si="11"/>
        <v>0</v>
      </c>
      <c r="J54" s="18">
        <f t="shared" si="11"/>
        <v>25500</v>
      </c>
      <c r="K54" s="18">
        <f t="shared" si="11"/>
        <v>0</v>
      </c>
      <c r="L54" s="18">
        <f t="shared" si="11"/>
        <v>0</v>
      </c>
      <c r="M54" s="18">
        <f t="shared" si="11"/>
        <v>0</v>
      </c>
    </row>
    <row r="55" spans="1:13" s="7" customFormat="1" ht="30" customHeight="1" x14ac:dyDescent="0.2">
      <c r="A55" s="20"/>
      <c r="B55" s="20" t="s">
        <v>157</v>
      </c>
      <c r="C55" s="22">
        <f>SUM(D55,G55,H55:M55)</f>
        <v>7500</v>
      </c>
      <c r="D55" s="22">
        <f>SUM(E55:F55)</f>
        <v>0</v>
      </c>
      <c r="E55" s="25"/>
      <c r="F55" s="22"/>
      <c r="G55" s="22"/>
      <c r="H55" s="22"/>
      <c r="I55" s="22"/>
      <c r="J55" s="24">
        <v>7500</v>
      </c>
      <c r="K55" s="22"/>
      <c r="L55" s="22"/>
      <c r="M55" s="22"/>
    </row>
    <row r="56" spans="1:13" s="7" customFormat="1" ht="15.75" customHeight="1" x14ac:dyDescent="0.2">
      <c r="A56" s="28"/>
      <c r="B56" s="39" t="s">
        <v>211</v>
      </c>
      <c r="C56" s="22">
        <f>SUM(D56,G56,H56:M56)</f>
        <v>21000</v>
      </c>
      <c r="D56" s="22">
        <f>SUM(E56:F56)</f>
        <v>0</v>
      </c>
      <c r="E56" s="32"/>
      <c r="F56" s="32"/>
      <c r="G56" s="24">
        <v>3000</v>
      </c>
      <c r="H56" s="32"/>
      <c r="I56" s="32"/>
      <c r="J56" s="24">
        <v>18000</v>
      </c>
      <c r="K56" s="32"/>
      <c r="L56" s="32"/>
      <c r="M56" s="32"/>
    </row>
    <row r="57" spans="1:13" s="7" customFormat="1" ht="15" customHeight="1" x14ac:dyDescent="0.2">
      <c r="A57" s="28"/>
      <c r="B57" s="39"/>
      <c r="C57" s="22">
        <f>SUM(D57,G57,H57:M57)</f>
        <v>0</v>
      </c>
      <c r="D57" s="22">
        <f>SUM(E57:F57)</f>
        <v>0</v>
      </c>
      <c r="E57" s="32"/>
      <c r="F57" s="32"/>
      <c r="G57" s="24"/>
      <c r="H57" s="32"/>
      <c r="I57" s="32"/>
      <c r="J57" s="24"/>
      <c r="K57" s="32"/>
      <c r="L57" s="32"/>
      <c r="M57" s="32"/>
    </row>
    <row r="58" spans="1:13" s="7" customFormat="1" ht="24" customHeight="1" x14ac:dyDescent="0.2">
      <c r="A58" s="28"/>
      <c r="B58" s="39" t="s">
        <v>220</v>
      </c>
      <c r="C58" s="22">
        <f>SUM(D58,G58,H58:M58)</f>
        <v>20000</v>
      </c>
      <c r="D58" s="22">
        <f>SUM(E58:F58)</f>
        <v>0</v>
      </c>
      <c r="E58" s="32"/>
      <c r="F58" s="32"/>
      <c r="G58" s="24">
        <v>20000</v>
      </c>
      <c r="H58" s="32"/>
      <c r="I58" s="32"/>
      <c r="J58" s="24"/>
      <c r="K58" s="32"/>
      <c r="L58" s="32"/>
      <c r="M58" s="32"/>
    </row>
    <row r="59" spans="1:13" s="7" customFormat="1" ht="15.75" customHeight="1" x14ac:dyDescent="0.2">
      <c r="A59" s="30" t="s">
        <v>127</v>
      </c>
      <c r="B59" s="30" t="s">
        <v>122</v>
      </c>
      <c r="C59" s="40">
        <f>C54+C52</f>
        <v>117185</v>
      </c>
      <c r="D59" s="40">
        <f t="shared" ref="D59:M59" si="12">D54+D52</f>
        <v>0</v>
      </c>
      <c r="E59" s="40">
        <f t="shared" si="12"/>
        <v>0</v>
      </c>
      <c r="F59" s="40">
        <f t="shared" si="12"/>
        <v>0</v>
      </c>
      <c r="G59" s="40">
        <f t="shared" si="12"/>
        <v>23000</v>
      </c>
      <c r="H59" s="40">
        <f t="shared" si="12"/>
        <v>68685</v>
      </c>
      <c r="I59" s="40">
        <f t="shared" si="12"/>
        <v>0</v>
      </c>
      <c r="J59" s="40">
        <f t="shared" si="12"/>
        <v>25500</v>
      </c>
      <c r="K59" s="40">
        <f t="shared" si="12"/>
        <v>0</v>
      </c>
      <c r="L59" s="40">
        <f t="shared" si="12"/>
        <v>0</v>
      </c>
      <c r="M59" s="40">
        <f t="shared" si="12"/>
        <v>0</v>
      </c>
    </row>
    <row r="60" spans="1:13" s="7" customFormat="1" ht="36.75" customHeight="1" x14ac:dyDescent="0.2">
      <c r="A60" s="27" t="s">
        <v>109</v>
      </c>
      <c r="B60" s="27" t="s">
        <v>110</v>
      </c>
      <c r="C60" s="29">
        <f>SUM(C61:C70)</f>
        <v>201206</v>
      </c>
      <c r="D60" s="29">
        <f t="shared" ref="D60:M60" si="13">SUM(D61:D70)</f>
        <v>0</v>
      </c>
      <c r="E60" s="29">
        <f t="shared" si="13"/>
        <v>0</v>
      </c>
      <c r="F60" s="29">
        <f t="shared" si="13"/>
        <v>0</v>
      </c>
      <c r="G60" s="29">
        <f t="shared" si="13"/>
        <v>178916</v>
      </c>
      <c r="H60" s="29">
        <f t="shared" si="13"/>
        <v>0</v>
      </c>
      <c r="I60" s="29">
        <f t="shared" si="13"/>
        <v>0</v>
      </c>
      <c r="J60" s="29">
        <f t="shared" si="13"/>
        <v>22290</v>
      </c>
      <c r="K60" s="29">
        <f t="shared" si="13"/>
        <v>0</v>
      </c>
      <c r="L60" s="29">
        <f t="shared" si="13"/>
        <v>0</v>
      </c>
      <c r="M60" s="29">
        <f t="shared" si="13"/>
        <v>0</v>
      </c>
    </row>
    <row r="61" spans="1:13" s="7" customFormat="1" ht="15.75" customHeight="1" x14ac:dyDescent="0.2">
      <c r="A61" s="20"/>
      <c r="B61" s="20" t="s">
        <v>49</v>
      </c>
      <c r="C61" s="22">
        <f>SUM(D61,G61,H61:M61)</f>
        <v>22730</v>
      </c>
      <c r="D61" s="22">
        <f t="shared" ref="D61:D70" si="14">SUM(E61:F61)</f>
        <v>0</v>
      </c>
      <c r="E61" s="25"/>
      <c r="F61" s="22"/>
      <c r="G61" s="22">
        <v>17810</v>
      </c>
      <c r="H61" s="22"/>
      <c r="I61" s="22"/>
      <c r="J61" s="22">
        <v>4920</v>
      </c>
      <c r="K61" s="41"/>
      <c r="L61" s="41"/>
      <c r="M61" s="32"/>
    </row>
    <row r="62" spans="1:13" s="7" customFormat="1" ht="15.75" customHeight="1" x14ac:dyDescent="0.2">
      <c r="A62" s="20"/>
      <c r="B62" s="20" t="s">
        <v>99</v>
      </c>
      <c r="C62" s="22">
        <f t="shared" ref="C62:C70" si="15">SUM(D62,G62,H62:M62)</f>
        <v>7740</v>
      </c>
      <c r="D62" s="22">
        <f t="shared" si="14"/>
        <v>0</v>
      </c>
      <c r="E62" s="25"/>
      <c r="F62" s="22"/>
      <c r="G62" s="22">
        <v>6820</v>
      </c>
      <c r="H62" s="22"/>
      <c r="I62" s="22"/>
      <c r="J62" s="22">
        <v>920</v>
      </c>
      <c r="K62" s="41"/>
      <c r="L62" s="41"/>
      <c r="M62" s="32"/>
    </row>
    <row r="63" spans="1:13" s="7" customFormat="1" ht="15.75" customHeight="1" x14ac:dyDescent="0.2">
      <c r="A63" s="20"/>
      <c r="B63" s="20" t="s">
        <v>96</v>
      </c>
      <c r="C63" s="22">
        <f t="shared" si="15"/>
        <v>27535</v>
      </c>
      <c r="D63" s="22">
        <f t="shared" si="14"/>
        <v>0</v>
      </c>
      <c r="E63" s="25"/>
      <c r="F63" s="22"/>
      <c r="G63" s="22">
        <v>19535</v>
      </c>
      <c r="H63" s="22"/>
      <c r="I63" s="22"/>
      <c r="J63" s="22">
        <v>8000</v>
      </c>
      <c r="K63" s="41"/>
      <c r="L63" s="41"/>
      <c r="M63" s="32"/>
    </row>
    <row r="64" spans="1:13" s="7" customFormat="1" ht="15.75" customHeight="1" x14ac:dyDescent="0.2">
      <c r="A64" s="20"/>
      <c r="B64" s="20" t="s">
        <v>95</v>
      </c>
      <c r="C64" s="22">
        <f t="shared" si="15"/>
        <v>8545</v>
      </c>
      <c r="D64" s="22">
        <f t="shared" si="14"/>
        <v>0</v>
      </c>
      <c r="E64" s="25"/>
      <c r="F64" s="22"/>
      <c r="G64" s="24">
        <v>8245</v>
      </c>
      <c r="H64" s="22"/>
      <c r="I64" s="22"/>
      <c r="J64" s="22">
        <v>300</v>
      </c>
      <c r="K64" s="41"/>
      <c r="L64" s="41"/>
      <c r="M64" s="32"/>
    </row>
    <row r="65" spans="1:13" s="7" customFormat="1" ht="15.75" customHeight="1" x14ac:dyDescent="0.2">
      <c r="A65" s="20"/>
      <c r="B65" s="20" t="s">
        <v>100</v>
      </c>
      <c r="C65" s="22">
        <f t="shared" si="15"/>
        <v>38523</v>
      </c>
      <c r="D65" s="22">
        <f t="shared" si="14"/>
        <v>0</v>
      </c>
      <c r="E65" s="25"/>
      <c r="F65" s="22"/>
      <c r="G65" s="22">
        <v>38223</v>
      </c>
      <c r="H65" s="22"/>
      <c r="I65" s="22"/>
      <c r="J65" s="22">
        <v>300</v>
      </c>
      <c r="K65" s="41"/>
      <c r="L65" s="41"/>
      <c r="M65" s="32"/>
    </row>
    <row r="66" spans="1:13" s="7" customFormat="1" ht="15.75" customHeight="1" x14ac:dyDescent="0.2">
      <c r="A66" s="28"/>
      <c r="B66" s="21" t="s">
        <v>101</v>
      </c>
      <c r="C66" s="22">
        <f t="shared" si="15"/>
        <v>20390</v>
      </c>
      <c r="D66" s="22">
        <f t="shared" si="14"/>
        <v>0</v>
      </c>
      <c r="E66" s="41"/>
      <c r="F66" s="41"/>
      <c r="G66" s="42">
        <v>19690</v>
      </c>
      <c r="H66" s="41"/>
      <c r="I66" s="41"/>
      <c r="J66" s="42">
        <v>700</v>
      </c>
      <c r="K66" s="41"/>
      <c r="L66" s="41"/>
      <c r="M66" s="32"/>
    </row>
    <row r="67" spans="1:13" s="7" customFormat="1" ht="15.75" customHeight="1" x14ac:dyDescent="0.2">
      <c r="A67" s="28"/>
      <c r="B67" s="21" t="s">
        <v>134</v>
      </c>
      <c r="C67" s="22">
        <f t="shared" si="15"/>
        <v>16855</v>
      </c>
      <c r="D67" s="22">
        <f t="shared" si="14"/>
        <v>0</v>
      </c>
      <c r="E67" s="41"/>
      <c r="F67" s="41"/>
      <c r="G67" s="42">
        <v>12355</v>
      </c>
      <c r="H67" s="41"/>
      <c r="I67" s="41"/>
      <c r="J67" s="42">
        <v>4500</v>
      </c>
      <c r="K67" s="41"/>
      <c r="L67" s="41"/>
      <c r="M67" s="32"/>
    </row>
    <row r="68" spans="1:13" s="7" customFormat="1" ht="15.75" customHeight="1" x14ac:dyDescent="0.2">
      <c r="A68" s="28"/>
      <c r="B68" s="21" t="s">
        <v>135</v>
      </c>
      <c r="C68" s="22">
        <f t="shared" si="15"/>
        <v>22670</v>
      </c>
      <c r="D68" s="22">
        <f t="shared" si="14"/>
        <v>0</v>
      </c>
      <c r="E68" s="41"/>
      <c r="F68" s="41"/>
      <c r="G68" s="42">
        <v>21020</v>
      </c>
      <c r="H68" s="41"/>
      <c r="I68" s="41"/>
      <c r="J68" s="42">
        <v>1650</v>
      </c>
      <c r="K68" s="41"/>
      <c r="L68" s="41"/>
      <c r="M68" s="32"/>
    </row>
    <row r="69" spans="1:13" s="7" customFormat="1" ht="15.75" customHeight="1" x14ac:dyDescent="0.2">
      <c r="A69" s="28"/>
      <c r="B69" s="21" t="s">
        <v>87</v>
      </c>
      <c r="C69" s="22">
        <f t="shared" si="15"/>
        <v>17298</v>
      </c>
      <c r="D69" s="22">
        <f t="shared" si="14"/>
        <v>0</v>
      </c>
      <c r="E69" s="41"/>
      <c r="F69" s="41"/>
      <c r="G69" s="42">
        <v>17298</v>
      </c>
      <c r="H69" s="41"/>
      <c r="I69" s="41"/>
      <c r="J69" s="42"/>
      <c r="K69" s="41"/>
      <c r="L69" s="41"/>
      <c r="M69" s="32"/>
    </row>
    <row r="70" spans="1:13" s="7" customFormat="1" ht="15.75" customHeight="1" x14ac:dyDescent="0.2">
      <c r="A70" s="28"/>
      <c r="B70" s="21" t="s">
        <v>108</v>
      </c>
      <c r="C70" s="22">
        <f t="shared" si="15"/>
        <v>18920</v>
      </c>
      <c r="D70" s="22">
        <f t="shared" si="14"/>
        <v>0</v>
      </c>
      <c r="E70" s="41"/>
      <c r="F70" s="41"/>
      <c r="G70" s="42">
        <v>17920</v>
      </c>
      <c r="H70" s="41"/>
      <c r="I70" s="41"/>
      <c r="J70" s="42">
        <v>1000</v>
      </c>
      <c r="K70" s="41"/>
      <c r="L70" s="41"/>
      <c r="M70" s="32"/>
    </row>
    <row r="71" spans="1:13" s="7" customFormat="1" ht="15.75" customHeight="1" x14ac:dyDescent="0.2">
      <c r="A71" s="27" t="s">
        <v>102</v>
      </c>
      <c r="B71" s="27" t="s">
        <v>103</v>
      </c>
      <c r="C71" s="29">
        <f t="shared" ref="C71:M71" si="16">SUM(C72:C79)</f>
        <v>1480290</v>
      </c>
      <c r="D71" s="29">
        <f t="shared" si="16"/>
        <v>140416</v>
      </c>
      <c r="E71" s="29">
        <f t="shared" si="16"/>
        <v>113609</v>
      </c>
      <c r="F71" s="29">
        <f t="shared" si="16"/>
        <v>26807</v>
      </c>
      <c r="G71" s="29">
        <f t="shared" si="16"/>
        <v>210217</v>
      </c>
      <c r="H71" s="29">
        <f t="shared" si="16"/>
        <v>6000</v>
      </c>
      <c r="I71" s="29">
        <f t="shared" si="16"/>
        <v>0</v>
      </c>
      <c r="J71" s="29">
        <f t="shared" si="16"/>
        <v>912973</v>
      </c>
      <c r="K71" s="29">
        <f t="shared" si="16"/>
        <v>0</v>
      </c>
      <c r="L71" s="29">
        <f t="shared" si="16"/>
        <v>210684</v>
      </c>
      <c r="M71" s="29">
        <f t="shared" si="16"/>
        <v>0</v>
      </c>
    </row>
    <row r="72" spans="1:13" s="7" customFormat="1" ht="15.75" customHeight="1" x14ac:dyDescent="0.2">
      <c r="A72" s="20"/>
      <c r="B72" s="44" t="s">
        <v>170</v>
      </c>
      <c r="C72" s="24">
        <f t="shared" ref="C72:C79" si="17">SUM(D72,G72,H72:M72)</f>
        <v>244416</v>
      </c>
      <c r="D72" s="24">
        <f>SUM(E72:F72)</f>
        <v>135466</v>
      </c>
      <c r="E72" s="23">
        <v>109609</v>
      </c>
      <c r="F72" s="24">
        <v>25857</v>
      </c>
      <c r="G72" s="24">
        <v>57950</v>
      </c>
      <c r="H72" s="24">
        <v>6000</v>
      </c>
      <c r="I72" s="24"/>
      <c r="J72" s="24">
        <v>45000</v>
      </c>
      <c r="K72" s="24"/>
      <c r="L72" s="41"/>
      <c r="M72" s="32"/>
    </row>
    <row r="73" spans="1:13" s="7" customFormat="1" ht="15.75" customHeight="1" x14ac:dyDescent="0.2">
      <c r="A73" s="20"/>
      <c r="B73" s="45" t="s">
        <v>202</v>
      </c>
      <c r="C73" s="22">
        <f t="shared" si="17"/>
        <v>86000</v>
      </c>
      <c r="D73" s="22">
        <f t="shared" ref="D73:D74" si="18">SUM(E73:F73)</f>
        <v>0</v>
      </c>
      <c r="E73" s="25"/>
      <c r="F73" s="22"/>
      <c r="G73" s="22">
        <v>86000</v>
      </c>
      <c r="H73" s="22"/>
      <c r="I73" s="22"/>
      <c r="J73" s="22"/>
      <c r="K73" s="22"/>
      <c r="L73" s="41"/>
      <c r="M73" s="32"/>
    </row>
    <row r="74" spans="1:13" s="7" customFormat="1" ht="30.75" hidden="1" customHeight="1" x14ac:dyDescent="0.2">
      <c r="A74" s="20"/>
      <c r="B74" s="45" t="s">
        <v>240</v>
      </c>
      <c r="C74" s="22">
        <f t="shared" si="17"/>
        <v>166339</v>
      </c>
      <c r="D74" s="22">
        <f t="shared" si="18"/>
        <v>4950</v>
      </c>
      <c r="E74" s="25">
        <v>4000</v>
      </c>
      <c r="F74" s="22">
        <v>950</v>
      </c>
      <c r="G74" s="22">
        <v>17800</v>
      </c>
      <c r="H74" s="22"/>
      <c r="I74" s="22"/>
      <c r="J74" s="22">
        <v>143589</v>
      </c>
      <c r="K74" s="22"/>
      <c r="L74" s="41"/>
      <c r="M74" s="32"/>
    </row>
    <row r="75" spans="1:13" s="7" customFormat="1" ht="15.75" customHeight="1" x14ac:dyDescent="0.2">
      <c r="A75" s="20"/>
      <c r="B75" s="45" t="s">
        <v>193</v>
      </c>
      <c r="C75" s="22">
        <f t="shared" si="17"/>
        <v>210684</v>
      </c>
      <c r="D75" s="22">
        <f>SUM(E75:F75)</f>
        <v>0</v>
      </c>
      <c r="E75" s="25"/>
      <c r="F75" s="22"/>
      <c r="G75" s="22"/>
      <c r="H75" s="22"/>
      <c r="I75" s="22"/>
      <c r="J75" s="22"/>
      <c r="K75" s="22"/>
      <c r="L75" s="42">
        <v>210684</v>
      </c>
      <c r="M75" s="24"/>
    </row>
    <row r="76" spans="1:13" s="7" customFormat="1" ht="15.75" customHeight="1" x14ac:dyDescent="0.2">
      <c r="A76" s="20"/>
      <c r="B76" s="45" t="s">
        <v>228</v>
      </c>
      <c r="C76" s="22">
        <f t="shared" si="17"/>
        <v>80308</v>
      </c>
      <c r="D76" s="22">
        <f t="shared" ref="D76:D79" si="19">SUM(E76:F76)</f>
        <v>0</v>
      </c>
      <c r="E76" s="25"/>
      <c r="F76" s="22"/>
      <c r="G76" s="22"/>
      <c r="H76" s="22"/>
      <c r="I76" s="22"/>
      <c r="J76" s="22">
        <v>80308</v>
      </c>
      <c r="K76" s="22"/>
      <c r="L76" s="42"/>
      <c r="M76" s="24"/>
    </row>
    <row r="77" spans="1:13" s="7" customFormat="1" ht="29.25" customHeight="1" x14ac:dyDescent="0.2">
      <c r="A77" s="20"/>
      <c r="B77" s="45" t="s">
        <v>242</v>
      </c>
      <c r="C77" s="22">
        <f t="shared" si="17"/>
        <v>47674</v>
      </c>
      <c r="D77" s="22">
        <f t="shared" si="19"/>
        <v>0</v>
      </c>
      <c r="E77" s="25"/>
      <c r="F77" s="22"/>
      <c r="G77" s="22">
        <v>47674</v>
      </c>
      <c r="H77" s="22"/>
      <c r="I77" s="22"/>
      <c r="J77" s="22"/>
      <c r="K77" s="22"/>
      <c r="L77" s="42"/>
      <c r="M77" s="24"/>
    </row>
    <row r="78" spans="1:13" s="7" customFormat="1" ht="29.25" customHeight="1" x14ac:dyDescent="0.2">
      <c r="A78" s="20"/>
      <c r="B78" s="20" t="s">
        <v>257</v>
      </c>
      <c r="C78" s="22">
        <f t="shared" ref="C78" si="20">SUM(D78,G78,H78:M78)</f>
        <v>100793</v>
      </c>
      <c r="D78" s="22">
        <f t="shared" ref="D78" si="21">SUM(E78:F78)</f>
        <v>0</v>
      </c>
      <c r="E78" s="25"/>
      <c r="F78" s="22"/>
      <c r="G78" s="22">
        <v>793</v>
      </c>
      <c r="H78" s="22"/>
      <c r="I78" s="22"/>
      <c r="J78" s="22">
        <v>100000</v>
      </c>
      <c r="K78" s="22"/>
      <c r="L78" s="42"/>
      <c r="M78" s="24"/>
    </row>
    <row r="79" spans="1:13" s="7" customFormat="1" ht="15.75" customHeight="1" x14ac:dyDescent="0.2">
      <c r="A79" s="20"/>
      <c r="B79" s="20" t="s">
        <v>218</v>
      </c>
      <c r="C79" s="22">
        <f t="shared" si="17"/>
        <v>544076</v>
      </c>
      <c r="D79" s="22">
        <f t="shared" si="19"/>
        <v>0</v>
      </c>
      <c r="E79" s="25"/>
      <c r="F79" s="22"/>
      <c r="G79" s="22"/>
      <c r="H79" s="22"/>
      <c r="I79" s="22"/>
      <c r="J79" s="22">
        <v>544076</v>
      </c>
      <c r="K79" s="22"/>
      <c r="L79" s="42"/>
      <c r="M79" s="24"/>
    </row>
    <row r="80" spans="1:13" s="7" customFormat="1" ht="15.75" customHeight="1" x14ac:dyDescent="0.2">
      <c r="A80" s="27" t="s">
        <v>104</v>
      </c>
      <c r="B80" s="27" t="s">
        <v>105</v>
      </c>
      <c r="C80" s="29">
        <f t="shared" ref="C80:M80" si="22">SUM(C81:C81)</f>
        <v>85000</v>
      </c>
      <c r="D80" s="29">
        <f t="shared" si="22"/>
        <v>0</v>
      </c>
      <c r="E80" s="29">
        <f t="shared" si="22"/>
        <v>0</v>
      </c>
      <c r="F80" s="29">
        <f t="shared" si="22"/>
        <v>0</v>
      </c>
      <c r="G80" s="29">
        <f t="shared" si="22"/>
        <v>0</v>
      </c>
      <c r="H80" s="29">
        <f t="shared" si="22"/>
        <v>85000</v>
      </c>
      <c r="I80" s="29">
        <f t="shared" si="22"/>
        <v>0</v>
      </c>
      <c r="J80" s="29">
        <f t="shared" si="22"/>
        <v>0</v>
      </c>
      <c r="K80" s="29">
        <f t="shared" si="22"/>
        <v>0</v>
      </c>
      <c r="L80" s="29">
        <f t="shared" si="22"/>
        <v>0</v>
      </c>
      <c r="M80" s="29">
        <f t="shared" si="22"/>
        <v>0</v>
      </c>
    </row>
    <row r="81" spans="1:15" s="7" customFormat="1" ht="29.25" customHeight="1" x14ac:dyDescent="0.2">
      <c r="A81" s="20"/>
      <c r="B81" s="20" t="s">
        <v>145</v>
      </c>
      <c r="C81" s="22">
        <f>SUM(D81,G81,H81:M81)</f>
        <v>85000</v>
      </c>
      <c r="D81" s="22">
        <f>SUM(E81:F81)</f>
        <v>0</v>
      </c>
      <c r="E81" s="25"/>
      <c r="F81" s="22"/>
      <c r="G81" s="22"/>
      <c r="H81" s="24">
        <v>85000</v>
      </c>
      <c r="I81" s="22"/>
      <c r="J81" s="22"/>
      <c r="K81" s="22"/>
      <c r="L81" s="41"/>
      <c r="M81" s="32"/>
    </row>
    <row r="82" spans="1:15" s="7" customFormat="1" ht="15.75" customHeight="1" x14ac:dyDescent="0.2">
      <c r="A82" s="27" t="s">
        <v>106</v>
      </c>
      <c r="B82" s="27" t="s">
        <v>107</v>
      </c>
      <c r="C82" s="29">
        <f t="shared" ref="C82:M82" si="23">SUM(C83:C85)</f>
        <v>247472</v>
      </c>
      <c r="D82" s="29">
        <f t="shared" si="23"/>
        <v>0</v>
      </c>
      <c r="E82" s="29">
        <f t="shared" si="23"/>
        <v>0</v>
      </c>
      <c r="F82" s="29">
        <f t="shared" si="23"/>
        <v>0</v>
      </c>
      <c r="G82" s="29">
        <f t="shared" si="23"/>
        <v>230672</v>
      </c>
      <c r="H82" s="29">
        <f t="shared" si="23"/>
        <v>0</v>
      </c>
      <c r="I82" s="29">
        <f t="shared" si="23"/>
        <v>0</v>
      </c>
      <c r="J82" s="29">
        <f t="shared" si="23"/>
        <v>16800</v>
      </c>
      <c r="K82" s="29">
        <f t="shared" si="23"/>
        <v>0</v>
      </c>
      <c r="L82" s="29">
        <f t="shared" si="23"/>
        <v>0</v>
      </c>
      <c r="M82" s="29">
        <f t="shared" si="23"/>
        <v>0</v>
      </c>
    </row>
    <row r="83" spans="1:15" s="7" customFormat="1" ht="15.75" customHeight="1" x14ac:dyDescent="0.2">
      <c r="A83" s="20"/>
      <c r="B83" s="20" t="s">
        <v>146</v>
      </c>
      <c r="C83" s="22">
        <f>SUM(D83,G83,H83:M83)</f>
        <v>16800</v>
      </c>
      <c r="D83" s="22">
        <f>SUM(E83:F83)</f>
        <v>0</v>
      </c>
      <c r="E83" s="25"/>
      <c r="F83" s="22"/>
      <c r="G83" s="22"/>
      <c r="H83" s="22"/>
      <c r="I83" s="22"/>
      <c r="J83" s="22">
        <v>16800</v>
      </c>
      <c r="K83" s="41"/>
      <c r="L83" s="41"/>
      <c r="M83" s="32"/>
    </row>
    <row r="84" spans="1:15" s="7" customFormat="1" ht="15.75" customHeight="1" x14ac:dyDescent="0.2">
      <c r="A84" s="20"/>
      <c r="B84" s="20" t="s">
        <v>147</v>
      </c>
      <c r="C84" s="22">
        <f>SUM(D84,G84,H84:M84)</f>
        <v>60672</v>
      </c>
      <c r="D84" s="22">
        <f>SUM(E84:F84)</f>
        <v>0</v>
      </c>
      <c r="E84" s="25"/>
      <c r="F84" s="22"/>
      <c r="G84" s="24">
        <v>60672</v>
      </c>
      <c r="H84" s="43"/>
      <c r="I84" s="22"/>
      <c r="J84" s="22"/>
      <c r="K84" s="41"/>
      <c r="L84" s="41"/>
      <c r="M84" s="32"/>
    </row>
    <row r="85" spans="1:15" s="7" customFormat="1" ht="27" customHeight="1" x14ac:dyDescent="0.2">
      <c r="A85" s="20"/>
      <c r="B85" s="20" t="s">
        <v>148</v>
      </c>
      <c r="C85" s="22">
        <f>SUM(D85,G85,H85:M85)</f>
        <v>170000</v>
      </c>
      <c r="D85" s="22">
        <f>SUM(E85:F85)</f>
        <v>0</v>
      </c>
      <c r="E85" s="25"/>
      <c r="F85" s="22"/>
      <c r="G85" s="22">
        <v>170000</v>
      </c>
      <c r="H85" s="22"/>
      <c r="I85" s="22"/>
      <c r="J85" s="22"/>
      <c r="K85" s="41"/>
      <c r="L85" s="41"/>
      <c r="M85" s="32"/>
    </row>
    <row r="86" spans="1:15" s="7" customFormat="1" ht="25.5" customHeight="1" x14ac:dyDescent="0.2">
      <c r="A86" s="27" t="s">
        <v>109</v>
      </c>
      <c r="B86" s="27" t="s">
        <v>110</v>
      </c>
      <c r="C86" s="29">
        <f>SUM(C87:C101)</f>
        <v>1504282</v>
      </c>
      <c r="D86" s="29">
        <f t="shared" ref="D86:M86" si="24">SUM(D87:D101)</f>
        <v>123344</v>
      </c>
      <c r="E86" s="29">
        <f t="shared" si="24"/>
        <v>99801</v>
      </c>
      <c r="F86" s="29">
        <f t="shared" si="24"/>
        <v>23543</v>
      </c>
      <c r="G86" s="29">
        <f t="shared" si="24"/>
        <v>343701</v>
      </c>
      <c r="H86" s="29">
        <f t="shared" si="24"/>
        <v>961513</v>
      </c>
      <c r="I86" s="29">
        <f t="shared" si="24"/>
        <v>0</v>
      </c>
      <c r="J86" s="29">
        <f t="shared" si="24"/>
        <v>75724</v>
      </c>
      <c r="K86" s="29">
        <f t="shared" si="24"/>
        <v>0</v>
      </c>
      <c r="L86" s="29">
        <f t="shared" si="24"/>
        <v>0</v>
      </c>
      <c r="M86" s="29">
        <f t="shared" si="24"/>
        <v>0</v>
      </c>
    </row>
    <row r="87" spans="1:15" s="7" customFormat="1" ht="15.75" customHeight="1" x14ac:dyDescent="0.2">
      <c r="A87" s="27"/>
      <c r="B87" s="20" t="s">
        <v>142</v>
      </c>
      <c r="C87" s="22">
        <f t="shared" ref="C87:C101" si="25">SUM(D87,G87,H87:M87)</f>
        <v>107800</v>
      </c>
      <c r="D87" s="22">
        <f t="shared" ref="D87:D101" si="26">SUM(E87:F87)</f>
        <v>0</v>
      </c>
      <c r="E87" s="31"/>
      <c r="F87" s="29"/>
      <c r="G87" s="22">
        <v>86800</v>
      </c>
      <c r="H87" s="29"/>
      <c r="I87" s="29"/>
      <c r="J87" s="22">
        <v>21000</v>
      </c>
      <c r="K87" s="29"/>
      <c r="L87" s="29"/>
      <c r="M87" s="29"/>
    </row>
    <row r="88" spans="1:15" s="7" customFormat="1" ht="15.75" customHeight="1" x14ac:dyDescent="0.2">
      <c r="A88" s="22"/>
      <c r="B88" s="22" t="s">
        <v>149</v>
      </c>
      <c r="C88" s="22">
        <f t="shared" si="25"/>
        <v>15867</v>
      </c>
      <c r="D88" s="22">
        <f t="shared" si="26"/>
        <v>0</v>
      </c>
      <c r="E88" s="25"/>
      <c r="F88" s="22"/>
      <c r="G88" s="22">
        <v>15867</v>
      </c>
      <c r="H88" s="22"/>
      <c r="I88" s="22"/>
      <c r="J88" s="22"/>
      <c r="K88" s="22"/>
      <c r="L88" s="22"/>
      <c r="M88" s="22"/>
    </row>
    <row r="89" spans="1:15" s="7" customFormat="1" ht="15.75" customHeight="1" x14ac:dyDescent="0.2">
      <c r="A89" s="22"/>
      <c r="B89" s="44" t="s">
        <v>143</v>
      </c>
      <c r="C89" s="24">
        <f>SUM(D89,G89,H89:M89)</f>
        <v>21100</v>
      </c>
      <c r="D89" s="24">
        <f>SUM(E89:F89)</f>
        <v>0</v>
      </c>
      <c r="E89" s="23"/>
      <c r="F89" s="24"/>
      <c r="G89" s="24"/>
      <c r="H89" s="24">
        <v>21100</v>
      </c>
      <c r="I89" s="24"/>
      <c r="J89" s="22"/>
      <c r="K89" s="22"/>
      <c r="L89" s="22"/>
      <c r="M89" s="22"/>
    </row>
    <row r="90" spans="1:15" s="7" customFormat="1" ht="15.75" customHeight="1" x14ac:dyDescent="0.2">
      <c r="A90" s="22"/>
      <c r="B90" s="24" t="s">
        <v>169</v>
      </c>
      <c r="C90" s="24">
        <f>SUM(D90,G90,H90:M90)</f>
        <v>123344</v>
      </c>
      <c r="D90" s="24">
        <f>SUM(E90:F90)</f>
        <v>123344</v>
      </c>
      <c r="E90" s="23">
        <v>99801</v>
      </c>
      <c r="F90" s="24">
        <v>23543</v>
      </c>
      <c r="G90" s="24"/>
      <c r="H90" s="24"/>
      <c r="I90" s="24"/>
      <c r="J90" s="22"/>
      <c r="K90" s="22"/>
      <c r="L90" s="22"/>
      <c r="M90" s="22"/>
    </row>
    <row r="91" spans="1:15" s="7" customFormat="1" ht="15.75" customHeight="1" x14ac:dyDescent="0.2">
      <c r="A91" s="22"/>
      <c r="B91" s="24" t="s">
        <v>150</v>
      </c>
      <c r="C91" s="24">
        <f t="shared" si="25"/>
        <v>100510</v>
      </c>
      <c r="D91" s="24">
        <f t="shared" si="26"/>
        <v>0</v>
      </c>
      <c r="E91" s="23"/>
      <c r="F91" s="24"/>
      <c r="G91" s="24">
        <v>51010</v>
      </c>
      <c r="H91" s="24"/>
      <c r="I91" s="24"/>
      <c r="J91" s="22">
        <v>49500</v>
      </c>
      <c r="K91" s="22"/>
      <c r="L91" s="22"/>
      <c r="M91" s="22"/>
    </row>
    <row r="92" spans="1:15" s="7" customFormat="1" ht="15.75" customHeight="1" x14ac:dyDescent="0.2">
      <c r="A92" s="22"/>
      <c r="B92" s="24" t="s">
        <v>153</v>
      </c>
      <c r="C92" s="24">
        <f t="shared" si="25"/>
        <v>14766</v>
      </c>
      <c r="D92" s="24">
        <f>SUM(E92:F92)</f>
        <v>0</v>
      </c>
      <c r="E92" s="23"/>
      <c r="F92" s="24"/>
      <c r="G92" s="24"/>
      <c r="H92" s="24">
        <v>14766</v>
      </c>
      <c r="I92" s="24"/>
      <c r="J92" s="22"/>
      <c r="K92" s="22"/>
      <c r="L92" s="22"/>
      <c r="M92" s="22"/>
    </row>
    <row r="93" spans="1:15" s="7" customFormat="1" ht="15.75" customHeight="1" x14ac:dyDescent="0.2">
      <c r="A93" s="22"/>
      <c r="B93" s="44" t="s">
        <v>168</v>
      </c>
      <c r="C93" s="24">
        <f t="shared" si="25"/>
        <v>16767</v>
      </c>
      <c r="D93" s="24">
        <f>SUM(E93:F93)</f>
        <v>0</v>
      </c>
      <c r="E93" s="23"/>
      <c r="F93" s="24"/>
      <c r="G93" s="24"/>
      <c r="H93" s="24">
        <v>16767</v>
      </c>
      <c r="I93" s="24"/>
      <c r="J93" s="22"/>
      <c r="K93" s="22"/>
      <c r="L93" s="22"/>
      <c r="M93" s="22"/>
    </row>
    <row r="94" spans="1:15" s="7" customFormat="1" ht="15.75" customHeight="1" x14ac:dyDescent="0.2">
      <c r="A94" s="22"/>
      <c r="B94" s="24" t="s">
        <v>154</v>
      </c>
      <c r="C94" s="24">
        <f t="shared" si="25"/>
        <v>219126</v>
      </c>
      <c r="D94" s="24">
        <f>SUM(E94:F94)</f>
        <v>0</v>
      </c>
      <c r="E94" s="23"/>
      <c r="F94" s="24"/>
      <c r="G94" s="24"/>
      <c r="H94" s="24">
        <v>219126</v>
      </c>
      <c r="I94" s="24"/>
      <c r="J94" s="22"/>
      <c r="K94" s="22"/>
      <c r="L94" s="22"/>
      <c r="M94" s="22"/>
    </row>
    <row r="95" spans="1:15" s="7" customFormat="1" ht="15.75" customHeight="1" x14ac:dyDescent="0.2">
      <c r="A95" s="22"/>
      <c r="B95" s="96" t="s">
        <v>151</v>
      </c>
      <c r="C95" s="24">
        <f t="shared" si="25"/>
        <v>474749</v>
      </c>
      <c r="D95" s="24">
        <f t="shared" si="26"/>
        <v>0</v>
      </c>
      <c r="E95" s="23"/>
      <c r="F95" s="24"/>
      <c r="G95" s="24"/>
      <c r="H95" s="24">
        <v>474749</v>
      </c>
      <c r="I95" s="24"/>
      <c r="J95" s="22"/>
      <c r="K95" s="22"/>
      <c r="L95" s="22"/>
      <c r="M95" s="22"/>
    </row>
    <row r="96" spans="1:15" s="7" customFormat="1" ht="15.75" hidden="1" customHeight="1" x14ac:dyDescent="0.2">
      <c r="A96" s="22"/>
      <c r="B96" s="44" t="s">
        <v>250</v>
      </c>
      <c r="C96" s="24">
        <f t="shared" si="25"/>
        <v>18919</v>
      </c>
      <c r="D96" s="24">
        <f t="shared" si="26"/>
        <v>0</v>
      </c>
      <c r="E96" s="23"/>
      <c r="F96" s="24"/>
      <c r="G96" s="24"/>
      <c r="H96" s="24">
        <v>13695</v>
      </c>
      <c r="I96" s="24"/>
      <c r="J96" s="22">
        <v>5224</v>
      </c>
      <c r="K96" s="22"/>
      <c r="L96" s="22"/>
      <c r="M96" s="22"/>
      <c r="O96" s="7" t="s">
        <v>251</v>
      </c>
    </row>
    <row r="97" spans="1:14" s="7" customFormat="1" ht="15.75" customHeight="1" x14ac:dyDescent="0.2">
      <c r="A97" s="22"/>
      <c r="B97" s="45" t="s">
        <v>144</v>
      </c>
      <c r="C97" s="24">
        <f t="shared" si="25"/>
        <v>25322</v>
      </c>
      <c r="D97" s="22">
        <f t="shared" si="26"/>
        <v>0</v>
      </c>
      <c r="E97" s="23"/>
      <c r="F97" s="24"/>
      <c r="G97" s="24"/>
      <c r="H97" s="24">
        <v>25322</v>
      </c>
      <c r="I97" s="22"/>
      <c r="J97" s="22"/>
      <c r="K97" s="22"/>
      <c r="L97" s="22"/>
      <c r="M97" s="22"/>
    </row>
    <row r="98" spans="1:14" s="7" customFormat="1" ht="15.75" customHeight="1" x14ac:dyDescent="0.2">
      <c r="A98" s="20"/>
      <c r="B98" s="45" t="s">
        <v>152</v>
      </c>
      <c r="C98" s="22">
        <f t="shared" si="25"/>
        <v>175988</v>
      </c>
      <c r="D98" s="22">
        <f t="shared" si="26"/>
        <v>0</v>
      </c>
      <c r="E98" s="25"/>
      <c r="F98" s="22"/>
      <c r="G98" s="22"/>
      <c r="H98" s="22">
        <v>175988</v>
      </c>
      <c r="I98" s="22"/>
      <c r="J98" s="22"/>
      <c r="K98" s="41"/>
      <c r="L98" s="41"/>
      <c r="M98" s="32"/>
    </row>
    <row r="99" spans="1:14" s="7" customFormat="1" ht="29.25" hidden="1" customHeight="1" x14ac:dyDescent="0.2">
      <c r="A99" s="20"/>
      <c r="B99" s="45" t="s">
        <v>185</v>
      </c>
      <c r="C99" s="22">
        <f t="shared" si="25"/>
        <v>170024</v>
      </c>
      <c r="D99" s="22">
        <f t="shared" si="26"/>
        <v>0</v>
      </c>
      <c r="E99" s="25"/>
      <c r="F99" s="22"/>
      <c r="G99" s="22">
        <v>170024</v>
      </c>
      <c r="H99" s="22"/>
      <c r="I99" s="22"/>
      <c r="J99" s="22"/>
      <c r="K99" s="41"/>
      <c r="L99" s="41"/>
      <c r="M99" s="32"/>
    </row>
    <row r="100" spans="1:14" s="7" customFormat="1" ht="33.75" customHeight="1" x14ac:dyDescent="0.2">
      <c r="A100" s="20"/>
      <c r="B100" s="45" t="s">
        <v>249</v>
      </c>
      <c r="C100" s="22">
        <f t="shared" si="25"/>
        <v>20000</v>
      </c>
      <c r="D100" s="22">
        <f t="shared" si="26"/>
        <v>0</v>
      </c>
      <c r="E100" s="25"/>
      <c r="F100" s="22"/>
      <c r="G100" s="22">
        <v>20000</v>
      </c>
      <c r="H100" s="22"/>
      <c r="I100" s="22"/>
      <c r="J100" s="22"/>
      <c r="K100" s="41"/>
      <c r="L100" s="41"/>
      <c r="M100" s="32"/>
    </row>
    <row r="101" spans="1:14" s="7" customFormat="1" ht="24.75" customHeight="1" x14ac:dyDescent="0.2">
      <c r="A101" s="69"/>
      <c r="B101" s="95" t="s">
        <v>246</v>
      </c>
      <c r="C101" s="26">
        <f t="shared" si="25"/>
        <v>0</v>
      </c>
      <c r="D101" s="26">
        <f t="shared" si="26"/>
        <v>0</v>
      </c>
      <c r="E101" s="70"/>
      <c r="F101" s="26"/>
      <c r="G101" s="26"/>
      <c r="H101" s="26"/>
      <c r="I101" s="26"/>
      <c r="J101" s="26"/>
      <c r="K101" s="71"/>
      <c r="L101" s="71"/>
      <c r="M101" s="72"/>
      <c r="N101" s="90"/>
    </row>
    <row r="102" spans="1:14" s="12" customFormat="1" ht="15.75" customHeight="1" x14ac:dyDescent="0.2">
      <c r="A102" s="30" t="s">
        <v>128</v>
      </c>
      <c r="B102" s="30" t="s">
        <v>122</v>
      </c>
      <c r="C102" s="18">
        <f t="shared" ref="C102:M102" si="27">C86+C82+C80+C71+C60</f>
        <v>3518250</v>
      </c>
      <c r="D102" s="18">
        <f t="shared" si="27"/>
        <v>263760</v>
      </c>
      <c r="E102" s="18">
        <f t="shared" si="27"/>
        <v>213410</v>
      </c>
      <c r="F102" s="18">
        <f t="shared" si="27"/>
        <v>50350</v>
      </c>
      <c r="G102" s="18">
        <f t="shared" si="27"/>
        <v>963506</v>
      </c>
      <c r="H102" s="18">
        <f t="shared" si="27"/>
        <v>1052513</v>
      </c>
      <c r="I102" s="18">
        <f t="shared" si="27"/>
        <v>0</v>
      </c>
      <c r="J102" s="18">
        <f t="shared" si="27"/>
        <v>1027787</v>
      </c>
      <c r="K102" s="18">
        <f t="shared" si="27"/>
        <v>0</v>
      </c>
      <c r="L102" s="18">
        <f t="shared" si="27"/>
        <v>210684</v>
      </c>
      <c r="M102" s="18">
        <f t="shared" si="27"/>
        <v>0</v>
      </c>
    </row>
    <row r="103" spans="1:14" s="7" customFormat="1" ht="15.75" customHeight="1" x14ac:dyDescent="0.2">
      <c r="A103" s="30" t="s">
        <v>129</v>
      </c>
      <c r="B103" s="30" t="s">
        <v>24</v>
      </c>
      <c r="C103" s="46">
        <f t="shared" ref="C103:M103" si="28">SUM(C104:C110)</f>
        <v>81014</v>
      </c>
      <c r="D103" s="46">
        <f t="shared" si="28"/>
        <v>7920</v>
      </c>
      <c r="E103" s="46">
        <f t="shared" si="28"/>
        <v>6408</v>
      </c>
      <c r="F103" s="46">
        <f t="shared" si="28"/>
        <v>1512</v>
      </c>
      <c r="G103" s="46">
        <f t="shared" si="28"/>
        <v>73094</v>
      </c>
      <c r="H103" s="46">
        <f t="shared" si="28"/>
        <v>0</v>
      </c>
      <c r="I103" s="46">
        <f t="shared" si="28"/>
        <v>0</v>
      </c>
      <c r="J103" s="46">
        <f t="shared" si="28"/>
        <v>0</v>
      </c>
      <c r="K103" s="46">
        <f t="shared" si="28"/>
        <v>0</v>
      </c>
      <c r="L103" s="46">
        <f t="shared" si="28"/>
        <v>0</v>
      </c>
      <c r="M103" s="46">
        <f t="shared" si="28"/>
        <v>0</v>
      </c>
    </row>
    <row r="104" spans="1:14" s="7" customFormat="1" ht="15.75" customHeight="1" x14ac:dyDescent="0.2">
      <c r="A104" s="27"/>
      <c r="B104" s="21" t="s">
        <v>49</v>
      </c>
      <c r="C104" s="22">
        <f t="shared" ref="C104:C110" si="29">SUM(D104,G104,H104:M104)</f>
        <v>3500</v>
      </c>
      <c r="D104" s="22">
        <f t="shared" ref="D104:D110" si="30">SUM(E104:F104)</f>
        <v>0</v>
      </c>
      <c r="E104" s="22"/>
      <c r="F104" s="22"/>
      <c r="G104" s="22">
        <v>3500</v>
      </c>
      <c r="H104" s="22"/>
      <c r="I104" s="22"/>
      <c r="J104" s="22"/>
      <c r="K104" s="22"/>
      <c r="L104" s="22"/>
      <c r="M104" s="22"/>
    </row>
    <row r="105" spans="1:14" s="7" customFormat="1" ht="15.75" customHeight="1" x14ac:dyDescent="0.2">
      <c r="A105" s="27"/>
      <c r="B105" s="21" t="s">
        <v>88</v>
      </c>
      <c r="C105" s="22">
        <f t="shared" si="29"/>
        <v>5490</v>
      </c>
      <c r="D105" s="22">
        <f t="shared" si="30"/>
        <v>0</v>
      </c>
      <c r="E105" s="22"/>
      <c r="F105" s="22"/>
      <c r="G105" s="22">
        <v>5490</v>
      </c>
      <c r="H105" s="22"/>
      <c r="I105" s="22"/>
      <c r="J105" s="22"/>
      <c r="K105" s="22"/>
      <c r="L105" s="22"/>
      <c r="M105" s="22"/>
    </row>
    <row r="106" spans="1:14" s="7" customFormat="1" ht="15.75" customHeight="1" x14ac:dyDescent="0.2">
      <c r="A106" s="27"/>
      <c r="B106" s="21" t="s">
        <v>108</v>
      </c>
      <c r="C106" s="22">
        <f t="shared" si="29"/>
        <v>4165</v>
      </c>
      <c r="D106" s="22">
        <f t="shared" si="30"/>
        <v>0</v>
      </c>
      <c r="E106" s="22"/>
      <c r="F106" s="22"/>
      <c r="G106" s="22">
        <v>4165</v>
      </c>
      <c r="H106" s="22"/>
      <c r="I106" s="22"/>
      <c r="J106" s="22"/>
      <c r="K106" s="22"/>
      <c r="L106" s="22"/>
      <c r="M106" s="22"/>
    </row>
    <row r="107" spans="1:14" s="7" customFormat="1" ht="15.75" customHeight="1" x14ac:dyDescent="0.2">
      <c r="A107" s="27"/>
      <c r="B107" s="21" t="s">
        <v>99</v>
      </c>
      <c r="C107" s="22">
        <f t="shared" si="29"/>
        <v>3500</v>
      </c>
      <c r="D107" s="22">
        <f t="shared" si="30"/>
        <v>0</v>
      </c>
      <c r="E107" s="22"/>
      <c r="F107" s="22"/>
      <c r="G107" s="24">
        <v>3500</v>
      </c>
      <c r="H107" s="22"/>
      <c r="I107" s="22"/>
      <c r="J107" s="22"/>
      <c r="K107" s="22"/>
      <c r="L107" s="22"/>
      <c r="M107" s="22"/>
    </row>
    <row r="108" spans="1:14" s="7" customFormat="1" ht="15.75" customHeight="1" x14ac:dyDescent="0.2">
      <c r="A108" s="27"/>
      <c r="B108" s="21" t="s">
        <v>134</v>
      </c>
      <c r="C108" s="22">
        <f t="shared" si="29"/>
        <v>1850</v>
      </c>
      <c r="D108" s="22">
        <f t="shared" si="30"/>
        <v>0</v>
      </c>
      <c r="E108" s="22"/>
      <c r="F108" s="22"/>
      <c r="G108" s="22">
        <v>1850</v>
      </c>
      <c r="H108" s="22"/>
      <c r="I108" s="22"/>
      <c r="J108" s="22"/>
      <c r="K108" s="22"/>
      <c r="L108" s="22"/>
      <c r="M108" s="22"/>
    </row>
    <row r="109" spans="1:14" s="7" customFormat="1" ht="15.75" customHeight="1" x14ac:dyDescent="0.2">
      <c r="A109" s="27"/>
      <c r="B109" s="21" t="s">
        <v>87</v>
      </c>
      <c r="C109" s="22">
        <f t="shared" si="29"/>
        <v>2300</v>
      </c>
      <c r="D109" s="22">
        <f t="shared" si="30"/>
        <v>0</v>
      </c>
      <c r="E109" s="22"/>
      <c r="F109" s="22"/>
      <c r="G109" s="22">
        <v>2300</v>
      </c>
      <c r="H109" s="22"/>
      <c r="I109" s="22"/>
      <c r="J109" s="22"/>
      <c r="K109" s="22"/>
      <c r="L109" s="22"/>
      <c r="M109" s="22"/>
    </row>
    <row r="110" spans="1:14" s="7" customFormat="1" ht="29.25" customHeight="1" x14ac:dyDescent="0.2">
      <c r="A110" s="27"/>
      <c r="B110" s="21" t="s">
        <v>192</v>
      </c>
      <c r="C110" s="22">
        <f t="shared" si="29"/>
        <v>60209</v>
      </c>
      <c r="D110" s="22">
        <f t="shared" si="30"/>
        <v>7920</v>
      </c>
      <c r="E110" s="22">
        <v>6408</v>
      </c>
      <c r="F110" s="22">
        <v>1512</v>
      </c>
      <c r="G110" s="22">
        <v>52289</v>
      </c>
      <c r="H110" s="22"/>
      <c r="I110" s="22"/>
      <c r="J110" s="22"/>
      <c r="K110" s="22"/>
      <c r="L110" s="22"/>
      <c r="M110" s="22"/>
    </row>
    <row r="111" spans="1:14" s="7" customFormat="1" ht="15.75" customHeight="1" x14ac:dyDescent="0.2">
      <c r="A111" s="27" t="s">
        <v>25</v>
      </c>
      <c r="B111" s="27" t="s">
        <v>26</v>
      </c>
      <c r="C111" s="29">
        <f t="shared" ref="C111:M111" si="31">SUM(C112:C117)</f>
        <v>633280</v>
      </c>
      <c r="D111" s="29">
        <f t="shared" si="31"/>
        <v>236105</v>
      </c>
      <c r="E111" s="29">
        <f t="shared" si="31"/>
        <v>190675</v>
      </c>
      <c r="F111" s="29">
        <f t="shared" si="31"/>
        <v>45430</v>
      </c>
      <c r="G111" s="29">
        <f t="shared" si="31"/>
        <v>252695</v>
      </c>
      <c r="H111" s="29">
        <f t="shared" si="31"/>
        <v>65500</v>
      </c>
      <c r="I111" s="29">
        <f t="shared" si="31"/>
        <v>0</v>
      </c>
      <c r="J111" s="29">
        <f t="shared" si="31"/>
        <v>78980</v>
      </c>
      <c r="K111" s="29">
        <f t="shared" si="31"/>
        <v>0</v>
      </c>
      <c r="L111" s="29">
        <f t="shared" si="31"/>
        <v>0</v>
      </c>
      <c r="M111" s="29">
        <f t="shared" si="31"/>
        <v>0</v>
      </c>
    </row>
    <row r="112" spans="1:14" s="7" customFormat="1" ht="15.75" customHeight="1" x14ac:dyDescent="0.2">
      <c r="A112" s="1"/>
      <c r="B112" s="44" t="s">
        <v>179</v>
      </c>
      <c r="C112" s="22">
        <f t="shared" ref="C112:C117" si="32">SUM(D112,G112,H112:M112)</f>
        <v>470022</v>
      </c>
      <c r="D112" s="22">
        <f t="shared" ref="D112:D136" si="33">SUM(E112:F112)</f>
        <v>190579</v>
      </c>
      <c r="E112" s="24">
        <v>154203</v>
      </c>
      <c r="F112" s="24">
        <v>36376</v>
      </c>
      <c r="G112" s="22">
        <v>200463</v>
      </c>
      <c r="H112" s="22"/>
      <c r="I112" s="22"/>
      <c r="J112" s="22">
        <v>78980</v>
      </c>
      <c r="K112" s="22"/>
      <c r="L112" s="22"/>
      <c r="M112" s="22"/>
    </row>
    <row r="113" spans="1:13" s="7" customFormat="1" ht="15.75" customHeight="1" x14ac:dyDescent="0.2">
      <c r="A113" s="20"/>
      <c r="B113" s="44" t="s">
        <v>165</v>
      </c>
      <c r="C113" s="22">
        <f t="shared" si="32"/>
        <v>7026</v>
      </c>
      <c r="D113" s="22">
        <f t="shared" si="33"/>
        <v>436</v>
      </c>
      <c r="E113" s="24">
        <v>110</v>
      </c>
      <c r="F113" s="24">
        <v>326</v>
      </c>
      <c r="G113" s="22">
        <v>6590</v>
      </c>
      <c r="H113" s="22"/>
      <c r="I113" s="22"/>
      <c r="J113" s="22"/>
      <c r="K113" s="22"/>
      <c r="L113" s="22"/>
      <c r="M113" s="22"/>
    </row>
    <row r="114" spans="1:13" s="7" customFormat="1" ht="15.75" customHeight="1" x14ac:dyDescent="0.2">
      <c r="A114" s="20"/>
      <c r="B114" s="44" t="s">
        <v>27</v>
      </c>
      <c r="C114" s="22">
        <f t="shared" si="32"/>
        <v>24719</v>
      </c>
      <c r="D114" s="22">
        <f t="shared" si="33"/>
        <v>20548</v>
      </c>
      <c r="E114" s="24">
        <v>16505</v>
      </c>
      <c r="F114" s="24">
        <v>4043</v>
      </c>
      <c r="G114" s="24">
        <v>4171</v>
      </c>
      <c r="H114" s="22"/>
      <c r="I114" s="22"/>
      <c r="J114" s="22"/>
      <c r="K114" s="22"/>
      <c r="L114" s="22"/>
      <c r="M114" s="22"/>
    </row>
    <row r="115" spans="1:13" s="7" customFormat="1" ht="31.5" customHeight="1" x14ac:dyDescent="0.2">
      <c r="A115" s="20"/>
      <c r="B115" s="21" t="s">
        <v>201</v>
      </c>
      <c r="C115" s="22">
        <f t="shared" si="32"/>
        <v>44183</v>
      </c>
      <c r="D115" s="22">
        <f t="shared" si="33"/>
        <v>23899</v>
      </c>
      <c r="E115" s="24">
        <v>19337</v>
      </c>
      <c r="F115" s="24">
        <v>4562</v>
      </c>
      <c r="G115" s="24">
        <v>20284</v>
      </c>
      <c r="H115" s="22"/>
      <c r="I115" s="22"/>
      <c r="J115" s="22"/>
      <c r="K115" s="22"/>
      <c r="L115" s="22"/>
      <c r="M115" s="22"/>
    </row>
    <row r="116" spans="1:13" s="7" customFormat="1" ht="15.75" customHeight="1" x14ac:dyDescent="0.2">
      <c r="A116" s="20"/>
      <c r="B116" s="21" t="s">
        <v>188</v>
      </c>
      <c r="C116" s="22">
        <f>SUM(D116,G116,H116:M116)</f>
        <v>0</v>
      </c>
      <c r="D116" s="22">
        <f>SUM(E116:F116)</f>
        <v>0</v>
      </c>
      <c r="E116" s="22"/>
      <c r="F116" s="22"/>
      <c r="G116" s="22"/>
      <c r="H116" s="22"/>
      <c r="I116" s="22"/>
      <c r="J116" s="22"/>
      <c r="K116" s="22"/>
      <c r="L116" s="22"/>
      <c r="M116" s="22"/>
    </row>
    <row r="117" spans="1:13" s="7" customFormat="1" ht="15.75" customHeight="1" x14ac:dyDescent="0.2">
      <c r="A117" s="20"/>
      <c r="B117" s="21" t="s">
        <v>28</v>
      </c>
      <c r="C117" s="22">
        <f t="shared" si="32"/>
        <v>87330</v>
      </c>
      <c r="D117" s="22">
        <f>SUM(E117:F117)</f>
        <v>643</v>
      </c>
      <c r="E117" s="22">
        <v>520</v>
      </c>
      <c r="F117" s="22">
        <v>123</v>
      </c>
      <c r="G117" s="22">
        <v>21187</v>
      </c>
      <c r="H117" s="22">
        <v>65500</v>
      </c>
      <c r="I117" s="22"/>
      <c r="J117" s="22"/>
      <c r="K117" s="22"/>
      <c r="L117" s="22"/>
      <c r="M117" s="22"/>
    </row>
    <row r="118" spans="1:13" s="12" customFormat="1" ht="15.75" customHeight="1" x14ac:dyDescent="0.2">
      <c r="A118" s="27" t="s">
        <v>29</v>
      </c>
      <c r="B118" s="27" t="s">
        <v>30</v>
      </c>
      <c r="C118" s="29">
        <f t="shared" ref="C118:M118" si="34">SUM(C119:C129)</f>
        <v>358731</v>
      </c>
      <c r="D118" s="29">
        <f t="shared" si="34"/>
        <v>248212</v>
      </c>
      <c r="E118" s="29">
        <f t="shared" si="34"/>
        <v>200268</v>
      </c>
      <c r="F118" s="29">
        <f t="shared" si="34"/>
        <v>47944</v>
      </c>
      <c r="G118" s="29">
        <f t="shared" si="34"/>
        <v>87743</v>
      </c>
      <c r="H118" s="29">
        <f t="shared" si="34"/>
        <v>0</v>
      </c>
      <c r="I118" s="29">
        <f t="shared" si="34"/>
        <v>0</v>
      </c>
      <c r="J118" s="29">
        <f t="shared" si="34"/>
        <v>22776</v>
      </c>
      <c r="K118" s="29">
        <f t="shared" si="34"/>
        <v>0</v>
      </c>
      <c r="L118" s="29">
        <f t="shared" si="34"/>
        <v>0</v>
      </c>
      <c r="M118" s="29">
        <f t="shared" si="34"/>
        <v>0</v>
      </c>
    </row>
    <row r="119" spans="1:13" s="7" customFormat="1" ht="15.75" customHeight="1" x14ac:dyDescent="0.2">
      <c r="A119" s="20"/>
      <c r="B119" s="21" t="s">
        <v>31</v>
      </c>
      <c r="C119" s="22">
        <f>SUM(D119,G119,H119:M119)</f>
        <v>217508</v>
      </c>
      <c r="D119" s="22">
        <f t="shared" si="33"/>
        <v>154391</v>
      </c>
      <c r="E119" s="24">
        <v>124356</v>
      </c>
      <c r="F119" s="24">
        <v>30035</v>
      </c>
      <c r="G119" s="24">
        <v>48617</v>
      </c>
      <c r="H119" s="22"/>
      <c r="I119" s="22"/>
      <c r="J119" s="22">
        <v>14500</v>
      </c>
      <c r="K119" s="22"/>
      <c r="L119" s="22"/>
      <c r="M119" s="22"/>
    </row>
    <row r="120" spans="1:13" s="7" customFormat="1" ht="15.75" customHeight="1" x14ac:dyDescent="0.2">
      <c r="A120" s="20"/>
      <c r="B120" s="21" t="s">
        <v>32</v>
      </c>
      <c r="C120" s="22">
        <f t="shared" ref="C120:C129" si="35">SUM(D120,G120,H120:M120)</f>
        <v>13314</v>
      </c>
      <c r="D120" s="22">
        <f>SUM(E120:F120)</f>
        <v>8666</v>
      </c>
      <c r="E120" s="24">
        <v>7012</v>
      </c>
      <c r="F120" s="24">
        <v>1654</v>
      </c>
      <c r="G120" s="24">
        <v>3741</v>
      </c>
      <c r="H120" s="22"/>
      <c r="I120" s="22"/>
      <c r="J120" s="22">
        <v>907</v>
      </c>
      <c r="K120" s="22"/>
      <c r="L120" s="22"/>
      <c r="M120" s="22"/>
    </row>
    <row r="121" spans="1:13" s="7" customFormat="1" ht="15.75" customHeight="1" x14ac:dyDescent="0.2">
      <c r="A121" s="20"/>
      <c r="B121" s="21" t="s">
        <v>139</v>
      </c>
      <c r="C121" s="22">
        <f>SUM(D121,G121,H121:M121)</f>
        <v>12094</v>
      </c>
      <c r="D121" s="22">
        <f>SUM(E121:F121)</f>
        <v>8271</v>
      </c>
      <c r="E121" s="24">
        <v>6692</v>
      </c>
      <c r="F121" s="24">
        <v>1579</v>
      </c>
      <c r="G121" s="24">
        <v>3135</v>
      </c>
      <c r="H121" s="22"/>
      <c r="I121" s="22"/>
      <c r="J121" s="22">
        <v>688</v>
      </c>
      <c r="K121" s="22"/>
      <c r="L121" s="22"/>
      <c r="M121" s="22"/>
    </row>
    <row r="122" spans="1:13" s="7" customFormat="1" ht="15.75" customHeight="1" x14ac:dyDescent="0.2">
      <c r="A122" s="20"/>
      <c r="B122" s="21" t="s">
        <v>140</v>
      </c>
      <c r="C122" s="22">
        <f t="shared" si="35"/>
        <v>11768</v>
      </c>
      <c r="D122" s="22">
        <f>SUM(E122:F122)</f>
        <v>8283</v>
      </c>
      <c r="E122" s="24">
        <v>6702</v>
      </c>
      <c r="F122" s="24">
        <v>1581</v>
      </c>
      <c r="G122" s="24">
        <v>2797</v>
      </c>
      <c r="H122" s="22"/>
      <c r="I122" s="22"/>
      <c r="J122" s="22">
        <v>688</v>
      </c>
      <c r="K122" s="22"/>
      <c r="L122" s="22"/>
      <c r="M122" s="22"/>
    </row>
    <row r="123" spans="1:13" s="7" customFormat="1" ht="15.75" customHeight="1" x14ac:dyDescent="0.2">
      <c r="A123" s="20"/>
      <c r="B123" s="21" t="s">
        <v>33</v>
      </c>
      <c r="C123" s="22">
        <f t="shared" si="35"/>
        <v>18884</v>
      </c>
      <c r="D123" s="22">
        <f>SUM(E123:F123)</f>
        <v>11456</v>
      </c>
      <c r="E123" s="24">
        <v>9269</v>
      </c>
      <c r="F123" s="24">
        <v>2187</v>
      </c>
      <c r="G123" s="24">
        <v>6521</v>
      </c>
      <c r="H123" s="22"/>
      <c r="I123" s="22"/>
      <c r="J123" s="22">
        <v>907</v>
      </c>
      <c r="K123" s="22"/>
      <c r="L123" s="22"/>
      <c r="M123" s="22"/>
    </row>
    <row r="124" spans="1:13" s="7" customFormat="1" ht="15.75" customHeight="1" x14ac:dyDescent="0.2">
      <c r="A124" s="20"/>
      <c r="B124" s="21" t="s">
        <v>34</v>
      </c>
      <c r="C124" s="22">
        <f t="shared" si="35"/>
        <v>16407</v>
      </c>
      <c r="D124" s="22">
        <f t="shared" si="33"/>
        <v>11579</v>
      </c>
      <c r="E124" s="24">
        <v>9369</v>
      </c>
      <c r="F124" s="24">
        <v>2210</v>
      </c>
      <c r="G124" s="24">
        <v>3921</v>
      </c>
      <c r="H124" s="22"/>
      <c r="I124" s="22"/>
      <c r="J124" s="22">
        <v>907</v>
      </c>
      <c r="K124" s="22"/>
      <c r="L124" s="22"/>
      <c r="M124" s="22"/>
    </row>
    <row r="125" spans="1:13" s="7" customFormat="1" ht="15.75" customHeight="1" x14ac:dyDescent="0.2">
      <c r="A125" s="20"/>
      <c r="B125" s="21" t="s">
        <v>35</v>
      </c>
      <c r="C125" s="22">
        <f t="shared" si="35"/>
        <v>11411</v>
      </c>
      <c r="D125" s="22">
        <f>SUM(E125:F125)</f>
        <v>8186</v>
      </c>
      <c r="E125" s="24">
        <v>6623</v>
      </c>
      <c r="F125" s="24">
        <v>1563</v>
      </c>
      <c r="G125" s="24">
        <v>2455</v>
      </c>
      <c r="H125" s="22"/>
      <c r="I125" s="22"/>
      <c r="J125" s="22">
        <v>770</v>
      </c>
      <c r="K125" s="22"/>
      <c r="L125" s="22"/>
      <c r="M125" s="22"/>
    </row>
    <row r="126" spans="1:13" s="7" customFormat="1" ht="15.75" customHeight="1" x14ac:dyDescent="0.2">
      <c r="A126" s="20"/>
      <c r="B126" s="21" t="s">
        <v>141</v>
      </c>
      <c r="C126" s="22">
        <f>SUM(D126,G126,H126:M126)</f>
        <v>19272</v>
      </c>
      <c r="D126" s="22">
        <f>SUM(E126:F126)</f>
        <v>10961</v>
      </c>
      <c r="E126" s="24">
        <v>8869</v>
      </c>
      <c r="F126" s="24">
        <v>2092</v>
      </c>
      <c r="G126" s="24">
        <v>7404</v>
      </c>
      <c r="H126" s="22"/>
      <c r="I126" s="22"/>
      <c r="J126" s="22">
        <v>907</v>
      </c>
      <c r="K126" s="22"/>
      <c r="L126" s="22"/>
      <c r="M126" s="22"/>
    </row>
    <row r="127" spans="1:13" s="7" customFormat="1" ht="15.75" customHeight="1" x14ac:dyDescent="0.2">
      <c r="A127" s="20"/>
      <c r="B127" s="21" t="s">
        <v>36</v>
      </c>
      <c r="C127" s="22">
        <f t="shared" si="35"/>
        <v>13526</v>
      </c>
      <c r="D127" s="22">
        <f>SUM(E127:F127)</f>
        <v>9210</v>
      </c>
      <c r="E127" s="24">
        <v>7452</v>
      </c>
      <c r="F127" s="24">
        <v>1758</v>
      </c>
      <c r="G127" s="24">
        <v>3409</v>
      </c>
      <c r="H127" s="22"/>
      <c r="I127" s="22"/>
      <c r="J127" s="22">
        <v>907</v>
      </c>
      <c r="K127" s="22"/>
      <c r="L127" s="22"/>
      <c r="M127" s="22"/>
    </row>
    <row r="128" spans="1:13" s="7" customFormat="1" ht="15.75" customHeight="1" x14ac:dyDescent="0.2">
      <c r="A128" s="20"/>
      <c r="B128" s="21" t="s">
        <v>37</v>
      </c>
      <c r="C128" s="22">
        <f t="shared" si="35"/>
        <v>12386</v>
      </c>
      <c r="D128" s="22">
        <f t="shared" si="33"/>
        <v>8703</v>
      </c>
      <c r="E128" s="24">
        <v>7042</v>
      </c>
      <c r="F128" s="24">
        <v>1661</v>
      </c>
      <c r="G128" s="24">
        <v>2776</v>
      </c>
      <c r="H128" s="22"/>
      <c r="I128" s="22"/>
      <c r="J128" s="22">
        <v>907</v>
      </c>
      <c r="K128" s="22"/>
      <c r="L128" s="22"/>
      <c r="M128" s="22"/>
    </row>
    <row r="129" spans="1:13" s="7" customFormat="1" ht="15.75" customHeight="1" x14ac:dyDescent="0.2">
      <c r="A129" s="20"/>
      <c r="B129" s="21" t="s">
        <v>38</v>
      </c>
      <c r="C129" s="22">
        <f t="shared" si="35"/>
        <v>12161</v>
      </c>
      <c r="D129" s="22">
        <f t="shared" si="33"/>
        <v>8506</v>
      </c>
      <c r="E129" s="24">
        <v>6882</v>
      </c>
      <c r="F129" s="24">
        <v>1624</v>
      </c>
      <c r="G129" s="24">
        <v>2967</v>
      </c>
      <c r="H129" s="22"/>
      <c r="I129" s="22"/>
      <c r="J129" s="22">
        <v>688</v>
      </c>
      <c r="K129" s="22"/>
      <c r="L129" s="22"/>
      <c r="M129" s="22"/>
    </row>
    <row r="130" spans="1:13" s="12" customFormat="1" ht="15.75" customHeight="1" x14ac:dyDescent="0.2">
      <c r="A130" s="27" t="s">
        <v>39</v>
      </c>
      <c r="B130" s="27" t="s">
        <v>40</v>
      </c>
      <c r="C130" s="47">
        <f t="shared" ref="C130:M130" si="36">SUM(C131:C139)</f>
        <v>779514</v>
      </c>
      <c r="D130" s="47">
        <f t="shared" si="36"/>
        <v>305128</v>
      </c>
      <c r="E130" s="47">
        <f t="shared" si="36"/>
        <v>247656</v>
      </c>
      <c r="F130" s="47">
        <f t="shared" si="36"/>
        <v>57472</v>
      </c>
      <c r="G130" s="47">
        <f t="shared" si="36"/>
        <v>468274</v>
      </c>
      <c r="H130" s="47">
        <f t="shared" si="36"/>
        <v>0</v>
      </c>
      <c r="I130" s="47">
        <f t="shared" si="36"/>
        <v>0</v>
      </c>
      <c r="J130" s="47">
        <f t="shared" si="36"/>
        <v>6112</v>
      </c>
      <c r="K130" s="47">
        <f t="shared" si="36"/>
        <v>0</v>
      </c>
      <c r="L130" s="47">
        <f t="shared" si="36"/>
        <v>0</v>
      </c>
      <c r="M130" s="47">
        <f t="shared" si="36"/>
        <v>0</v>
      </c>
    </row>
    <row r="131" spans="1:13" s="7" customFormat="1" ht="15.75" customHeight="1" x14ac:dyDescent="0.2">
      <c r="A131" s="20"/>
      <c r="B131" s="21" t="s">
        <v>41</v>
      </c>
      <c r="C131" s="22">
        <f>SUM(D131,G131,H131:M131)</f>
        <v>93640</v>
      </c>
      <c r="D131" s="22">
        <f t="shared" si="33"/>
        <v>41949</v>
      </c>
      <c r="E131" s="24">
        <v>33942</v>
      </c>
      <c r="F131" s="24">
        <v>8007</v>
      </c>
      <c r="G131" s="24">
        <v>50720</v>
      </c>
      <c r="H131" s="22"/>
      <c r="I131" s="22"/>
      <c r="J131" s="22">
        <v>971</v>
      </c>
      <c r="K131" s="22"/>
      <c r="L131" s="22"/>
      <c r="M131" s="22"/>
    </row>
    <row r="132" spans="1:13" s="7" customFormat="1" ht="15.75" customHeight="1" x14ac:dyDescent="0.2">
      <c r="A132" s="20"/>
      <c r="B132" s="21" t="s">
        <v>42</v>
      </c>
      <c r="C132" s="22">
        <f t="shared" ref="C132:C139" si="37">SUM(D132,G132,H132:M132)</f>
        <v>45287</v>
      </c>
      <c r="D132" s="22">
        <f t="shared" si="33"/>
        <v>20851</v>
      </c>
      <c r="E132" s="24">
        <v>16871</v>
      </c>
      <c r="F132" s="24">
        <v>3980</v>
      </c>
      <c r="G132" s="24">
        <v>22636</v>
      </c>
      <c r="H132" s="22"/>
      <c r="I132" s="22"/>
      <c r="J132" s="22">
        <v>1800</v>
      </c>
      <c r="K132" s="22"/>
      <c r="L132" s="22"/>
      <c r="M132" s="22"/>
    </row>
    <row r="133" spans="1:13" s="7" customFormat="1" ht="15.75" customHeight="1" x14ac:dyDescent="0.2">
      <c r="A133" s="20"/>
      <c r="B133" s="21" t="s">
        <v>43</v>
      </c>
      <c r="C133" s="22">
        <f t="shared" si="37"/>
        <v>266655</v>
      </c>
      <c r="D133" s="22">
        <f t="shared" si="33"/>
        <v>170396</v>
      </c>
      <c r="E133" s="24">
        <v>138063</v>
      </c>
      <c r="F133" s="24">
        <v>32333</v>
      </c>
      <c r="G133" s="24">
        <v>94118</v>
      </c>
      <c r="H133" s="22"/>
      <c r="I133" s="22"/>
      <c r="J133" s="24">
        <v>2141</v>
      </c>
      <c r="K133" s="22"/>
      <c r="L133" s="22"/>
      <c r="M133" s="22"/>
    </row>
    <row r="134" spans="1:13" s="7" customFormat="1" ht="15.75" customHeight="1" x14ac:dyDescent="0.2">
      <c r="A134" s="20"/>
      <c r="B134" s="21" t="s">
        <v>44</v>
      </c>
      <c r="C134" s="22">
        <f t="shared" si="37"/>
        <v>9236</v>
      </c>
      <c r="D134" s="22">
        <f t="shared" si="33"/>
        <v>0</v>
      </c>
      <c r="E134" s="24"/>
      <c r="F134" s="24"/>
      <c r="G134" s="24">
        <v>9236</v>
      </c>
      <c r="H134" s="22"/>
      <c r="I134" s="22"/>
      <c r="J134" s="22"/>
      <c r="K134" s="22"/>
      <c r="L134" s="22"/>
      <c r="M134" s="22"/>
    </row>
    <row r="135" spans="1:13" s="7" customFormat="1" ht="15.75" customHeight="1" x14ac:dyDescent="0.2">
      <c r="A135" s="20"/>
      <c r="B135" s="21" t="s">
        <v>45</v>
      </c>
      <c r="C135" s="22">
        <f t="shared" si="37"/>
        <v>39546</v>
      </c>
      <c r="D135" s="22">
        <f t="shared" si="33"/>
        <v>17736</v>
      </c>
      <c r="E135" s="24">
        <v>14351</v>
      </c>
      <c r="F135" s="24">
        <v>3385</v>
      </c>
      <c r="G135" s="24">
        <v>20610</v>
      </c>
      <c r="H135" s="22"/>
      <c r="I135" s="22"/>
      <c r="J135" s="22">
        <v>1200</v>
      </c>
      <c r="K135" s="22"/>
      <c r="L135" s="22"/>
      <c r="M135" s="22"/>
    </row>
    <row r="136" spans="1:13" s="7" customFormat="1" ht="15.75" customHeight="1" x14ac:dyDescent="0.2">
      <c r="A136" s="20"/>
      <c r="B136" s="21" t="s">
        <v>46</v>
      </c>
      <c r="C136" s="22">
        <f t="shared" si="37"/>
        <v>94120</v>
      </c>
      <c r="D136" s="22">
        <f t="shared" si="33"/>
        <v>36853</v>
      </c>
      <c r="E136" s="24">
        <v>30396</v>
      </c>
      <c r="F136" s="24">
        <v>6457</v>
      </c>
      <c r="G136" s="24">
        <v>57267</v>
      </c>
      <c r="H136" s="22"/>
      <c r="I136" s="22"/>
      <c r="J136" s="22"/>
      <c r="K136" s="22"/>
      <c r="L136" s="22"/>
      <c r="M136" s="22"/>
    </row>
    <row r="137" spans="1:13" s="7" customFormat="1" ht="15.75" customHeight="1" x14ac:dyDescent="0.2">
      <c r="A137" s="20"/>
      <c r="B137" s="21" t="s">
        <v>47</v>
      </c>
      <c r="C137" s="22">
        <f t="shared" si="37"/>
        <v>231030</v>
      </c>
      <c r="D137" s="22">
        <f>SUM(E137:F137)</f>
        <v>17343</v>
      </c>
      <c r="E137" s="24">
        <v>14033</v>
      </c>
      <c r="F137" s="24">
        <v>3310</v>
      </c>
      <c r="G137" s="24">
        <v>213687</v>
      </c>
      <c r="H137" s="22"/>
      <c r="I137" s="22"/>
      <c r="J137" s="22"/>
      <c r="K137" s="22"/>
      <c r="L137" s="22"/>
      <c r="M137" s="22"/>
    </row>
    <row r="138" spans="1:13" s="7" customFormat="1" ht="21.75" customHeight="1" x14ac:dyDescent="0.2">
      <c r="A138" s="20"/>
      <c r="B138" s="44" t="s">
        <v>230</v>
      </c>
      <c r="C138" s="22">
        <f t="shared" si="37"/>
        <v>0</v>
      </c>
      <c r="D138" s="22">
        <f>SUM(E138:F138)</f>
        <v>0</v>
      </c>
      <c r="E138" s="24"/>
      <c r="F138" s="24"/>
      <c r="G138" s="24"/>
      <c r="H138" s="22"/>
      <c r="I138" s="22"/>
      <c r="J138" s="22"/>
      <c r="K138" s="22"/>
      <c r="L138" s="22"/>
      <c r="M138" s="22"/>
    </row>
    <row r="139" spans="1:13" s="7" customFormat="1" ht="15.75" customHeight="1" x14ac:dyDescent="0.2">
      <c r="A139" s="20"/>
      <c r="B139" s="93"/>
      <c r="C139" s="24">
        <f t="shared" si="37"/>
        <v>0</v>
      </c>
      <c r="D139" s="24">
        <f>SUM(E139:F139)</f>
        <v>0</v>
      </c>
      <c r="E139" s="92"/>
      <c r="F139" s="92"/>
      <c r="G139" s="24"/>
      <c r="H139" s="24"/>
      <c r="I139" s="24"/>
      <c r="J139" s="24"/>
      <c r="K139" s="24"/>
      <c r="L139" s="24"/>
      <c r="M139" s="24"/>
    </row>
    <row r="140" spans="1:13" s="12" customFormat="1" ht="15.75" customHeight="1" x14ac:dyDescent="0.2">
      <c r="A140" s="27" t="s">
        <v>48</v>
      </c>
      <c r="B140" s="27" t="s">
        <v>174</v>
      </c>
      <c r="C140" s="29">
        <f>SUM(C141:C142)</f>
        <v>481046</v>
      </c>
      <c r="D140" s="29">
        <f t="shared" ref="D140:M140" si="38">SUM(D141:D142)</f>
        <v>249818</v>
      </c>
      <c r="E140" s="29">
        <f t="shared" si="38"/>
        <v>201091</v>
      </c>
      <c r="F140" s="29">
        <f t="shared" si="38"/>
        <v>48727</v>
      </c>
      <c r="G140" s="29">
        <f t="shared" si="38"/>
        <v>148974</v>
      </c>
      <c r="H140" s="29">
        <f t="shared" si="38"/>
        <v>0</v>
      </c>
      <c r="I140" s="29">
        <f t="shared" si="38"/>
        <v>0</v>
      </c>
      <c r="J140" s="29">
        <f t="shared" si="38"/>
        <v>82254</v>
      </c>
      <c r="K140" s="29">
        <f t="shared" si="38"/>
        <v>0</v>
      </c>
      <c r="L140" s="29">
        <f t="shared" si="38"/>
        <v>0</v>
      </c>
      <c r="M140" s="29">
        <f t="shared" si="38"/>
        <v>0</v>
      </c>
    </row>
    <row r="141" spans="1:13" s="7" customFormat="1" ht="15.75" customHeight="1" x14ac:dyDescent="0.2">
      <c r="A141" s="20"/>
      <c r="B141" s="21" t="s">
        <v>166</v>
      </c>
      <c r="C141" s="22">
        <f>SUM(D141,G141,H141:M141)</f>
        <v>238538</v>
      </c>
      <c r="D141" s="22">
        <f>SUM(E141:F141)</f>
        <v>209614</v>
      </c>
      <c r="E141" s="24">
        <v>168561</v>
      </c>
      <c r="F141" s="24">
        <v>41053</v>
      </c>
      <c r="G141" s="24">
        <v>26424</v>
      </c>
      <c r="H141" s="22"/>
      <c r="I141" s="22"/>
      <c r="J141" s="22">
        <v>2500</v>
      </c>
      <c r="K141" s="22"/>
      <c r="L141" s="22"/>
      <c r="M141" s="22"/>
    </row>
    <row r="142" spans="1:13" s="7" customFormat="1" ht="15.75" customHeight="1" x14ac:dyDescent="0.2">
      <c r="A142" s="20"/>
      <c r="B142" s="21" t="s">
        <v>239</v>
      </c>
      <c r="C142" s="22">
        <f>SUM(D142,G142,H142:M142)</f>
        <v>242508</v>
      </c>
      <c r="D142" s="22">
        <f>SUM(E142:F142)</f>
        <v>40204</v>
      </c>
      <c r="E142" s="24">
        <v>32530</v>
      </c>
      <c r="F142" s="24">
        <v>7674</v>
      </c>
      <c r="G142" s="24">
        <v>122550</v>
      </c>
      <c r="H142" s="22"/>
      <c r="I142" s="22"/>
      <c r="J142" s="22">
        <v>79754</v>
      </c>
      <c r="K142" s="22"/>
      <c r="L142" s="22"/>
      <c r="M142" s="22"/>
    </row>
    <row r="143" spans="1:13" s="12" customFormat="1" ht="15.75" customHeight="1" x14ac:dyDescent="0.2">
      <c r="A143" s="27" t="s">
        <v>50</v>
      </c>
      <c r="B143" s="28" t="s">
        <v>51</v>
      </c>
      <c r="C143" s="29">
        <f>SUM(D143,G143,H143:M143)</f>
        <v>126558</v>
      </c>
      <c r="D143" s="29">
        <f>SUM(E143:F143)</f>
        <v>90258</v>
      </c>
      <c r="E143" s="24">
        <v>72787</v>
      </c>
      <c r="F143" s="24">
        <v>17471</v>
      </c>
      <c r="G143" s="24">
        <v>31300</v>
      </c>
      <c r="H143" s="22"/>
      <c r="I143" s="22"/>
      <c r="J143" s="22">
        <v>5000</v>
      </c>
      <c r="K143" s="22"/>
      <c r="L143" s="22"/>
      <c r="M143" s="22"/>
    </row>
    <row r="144" spans="1:13" s="12" customFormat="1" ht="15.75" customHeight="1" x14ac:dyDescent="0.2">
      <c r="A144" s="27"/>
      <c r="B144" s="21"/>
      <c r="C144" s="29">
        <f>SUM(D144,G144,H144:M144)</f>
        <v>0</v>
      </c>
      <c r="D144" s="29">
        <f>SUM(E144:F144)</f>
        <v>0</v>
      </c>
      <c r="E144" s="24"/>
      <c r="F144" s="24"/>
      <c r="G144" s="24"/>
      <c r="H144" s="22"/>
      <c r="I144" s="22"/>
      <c r="J144" s="22"/>
      <c r="K144" s="22"/>
      <c r="L144" s="22"/>
      <c r="M144" s="22"/>
    </row>
    <row r="145" spans="1:18" s="12" customFormat="1" ht="15.75" customHeight="1" x14ac:dyDescent="0.2">
      <c r="A145" s="27" t="s">
        <v>52</v>
      </c>
      <c r="B145" s="28" t="s">
        <v>53</v>
      </c>
      <c r="C145" s="29">
        <f>SUM(D145,G145,H145:M145)</f>
        <v>148278</v>
      </c>
      <c r="D145" s="29">
        <f>SUM(E145:F145)</f>
        <v>76710</v>
      </c>
      <c r="E145" s="32">
        <v>62068</v>
      </c>
      <c r="F145" s="32">
        <v>14642</v>
      </c>
      <c r="G145" s="32">
        <v>25368</v>
      </c>
      <c r="H145" s="29">
        <v>45000</v>
      </c>
      <c r="I145" s="29"/>
      <c r="J145" s="29">
        <v>1200</v>
      </c>
      <c r="K145" s="29"/>
      <c r="L145" s="29"/>
      <c r="M145" s="29"/>
    </row>
    <row r="146" spans="1:18" s="12" customFormat="1" ht="15.75" customHeight="1" x14ac:dyDescent="0.2">
      <c r="A146" s="30" t="s">
        <v>132</v>
      </c>
      <c r="B146" s="30" t="s">
        <v>122</v>
      </c>
      <c r="C146" s="46">
        <f t="shared" ref="C146:M146" si="39">C111+C118+C130+C140+C143+C144+C145</f>
        <v>2527407</v>
      </c>
      <c r="D146" s="46">
        <f t="shared" si="39"/>
        <v>1206231</v>
      </c>
      <c r="E146" s="46">
        <f t="shared" si="39"/>
        <v>974545</v>
      </c>
      <c r="F146" s="46">
        <f t="shared" si="39"/>
        <v>231686</v>
      </c>
      <c r="G146" s="46">
        <f t="shared" si="39"/>
        <v>1014354</v>
      </c>
      <c r="H146" s="46">
        <f t="shared" si="39"/>
        <v>110500</v>
      </c>
      <c r="I146" s="46">
        <f t="shared" si="39"/>
        <v>0</v>
      </c>
      <c r="J146" s="46">
        <f t="shared" si="39"/>
        <v>196322</v>
      </c>
      <c r="K146" s="46">
        <f t="shared" si="39"/>
        <v>0</v>
      </c>
      <c r="L146" s="46">
        <f t="shared" si="39"/>
        <v>0</v>
      </c>
      <c r="M146" s="46">
        <f t="shared" si="39"/>
        <v>0</v>
      </c>
    </row>
    <row r="147" spans="1:18" s="12" customFormat="1" ht="15.75" customHeight="1" x14ac:dyDescent="0.2">
      <c r="A147" s="30">
        <v>9</v>
      </c>
      <c r="B147" s="30" t="s">
        <v>55</v>
      </c>
      <c r="C147" s="46">
        <f t="shared" ref="C147:M147" si="40">SUM(C148:C198)</f>
        <v>13734310</v>
      </c>
      <c r="D147" s="46">
        <f t="shared" si="40"/>
        <v>9460869</v>
      </c>
      <c r="E147" s="46">
        <f t="shared" si="40"/>
        <v>7637848</v>
      </c>
      <c r="F147" s="46">
        <f t="shared" si="40"/>
        <v>1823021</v>
      </c>
      <c r="G147" s="46">
        <f t="shared" si="40"/>
        <v>3425655</v>
      </c>
      <c r="H147" s="46">
        <f t="shared" si="40"/>
        <v>8270</v>
      </c>
      <c r="I147" s="46">
        <f t="shared" si="40"/>
        <v>0</v>
      </c>
      <c r="J147" s="46">
        <f t="shared" si="40"/>
        <v>345249</v>
      </c>
      <c r="K147" s="46">
        <f t="shared" si="40"/>
        <v>112840</v>
      </c>
      <c r="L147" s="46">
        <f t="shared" si="40"/>
        <v>381427</v>
      </c>
      <c r="M147" s="46">
        <f t="shared" si="40"/>
        <v>0</v>
      </c>
    </row>
    <row r="148" spans="1:18" s="52" customFormat="1" ht="26.25" customHeight="1" x14ac:dyDescent="0.2">
      <c r="A148" s="48" t="s">
        <v>56</v>
      </c>
      <c r="B148" s="49" t="s">
        <v>177</v>
      </c>
      <c r="C148" s="50">
        <f>SUM(D148,G148,H148:M148)</f>
        <v>900227</v>
      </c>
      <c r="D148" s="50">
        <f>SUM(E148:F148)</f>
        <v>667537</v>
      </c>
      <c r="E148" s="50">
        <v>539475</v>
      </c>
      <c r="F148" s="50">
        <v>128062</v>
      </c>
      <c r="G148" s="50">
        <v>227990</v>
      </c>
      <c r="H148" s="50"/>
      <c r="I148" s="50"/>
      <c r="J148" s="50">
        <v>4700</v>
      </c>
      <c r="K148" s="51"/>
      <c r="L148" s="51"/>
      <c r="M148" s="51"/>
    </row>
    <row r="149" spans="1:18" s="52" customFormat="1" ht="24" customHeight="1" x14ac:dyDescent="0.2">
      <c r="A149" s="48" t="s">
        <v>56</v>
      </c>
      <c r="B149" s="49" t="s">
        <v>57</v>
      </c>
      <c r="C149" s="50">
        <f t="shared" ref="C149:C190" si="41">SUM(D149,G149,H149:M149)</f>
        <v>865646</v>
      </c>
      <c r="D149" s="50">
        <f>SUM(E149:F149)</f>
        <v>562756</v>
      </c>
      <c r="E149" s="50">
        <v>451745</v>
      </c>
      <c r="F149" s="50">
        <v>111011</v>
      </c>
      <c r="G149" s="50">
        <v>297256</v>
      </c>
      <c r="H149" s="50"/>
      <c r="I149" s="50"/>
      <c r="J149" s="50">
        <v>5634</v>
      </c>
      <c r="K149" s="51"/>
      <c r="L149" s="51"/>
      <c r="M149" s="51"/>
    </row>
    <row r="150" spans="1:18" s="52" customFormat="1" ht="25.5" customHeight="1" x14ac:dyDescent="0.2">
      <c r="A150" s="48" t="s">
        <v>56</v>
      </c>
      <c r="B150" s="49" t="s">
        <v>58</v>
      </c>
      <c r="C150" s="50">
        <f t="shared" si="41"/>
        <v>660090</v>
      </c>
      <c r="D150" s="50">
        <f>SUM(E150:F150)</f>
        <v>531053</v>
      </c>
      <c r="E150" s="50">
        <v>429123</v>
      </c>
      <c r="F150" s="50">
        <v>101930</v>
      </c>
      <c r="G150" s="50">
        <v>124987</v>
      </c>
      <c r="H150" s="50"/>
      <c r="I150" s="50"/>
      <c r="J150" s="50">
        <v>4050</v>
      </c>
      <c r="K150" s="51"/>
      <c r="L150" s="51"/>
      <c r="M150" s="51"/>
    </row>
    <row r="151" spans="1:18" s="52" customFormat="1" ht="24" customHeight="1" x14ac:dyDescent="0.2">
      <c r="A151" s="48" t="s">
        <v>56</v>
      </c>
      <c r="B151" s="49" t="s">
        <v>59</v>
      </c>
      <c r="C151" s="50">
        <f t="shared" si="41"/>
        <v>350564</v>
      </c>
      <c r="D151" s="50">
        <f t="shared" ref="D151:D190" si="42">SUM(E151:F151)</f>
        <v>255064</v>
      </c>
      <c r="E151" s="50">
        <v>205974</v>
      </c>
      <c r="F151" s="50">
        <v>49090</v>
      </c>
      <c r="G151" s="50">
        <v>94300</v>
      </c>
      <c r="H151" s="50"/>
      <c r="I151" s="50"/>
      <c r="J151" s="50">
        <v>1200</v>
      </c>
      <c r="K151" s="51"/>
      <c r="L151" s="51"/>
      <c r="M151" s="51"/>
    </row>
    <row r="152" spans="1:18" s="52" customFormat="1" ht="33.75" customHeight="1" x14ac:dyDescent="0.2">
      <c r="A152" s="48" t="s">
        <v>56</v>
      </c>
      <c r="B152" s="49" t="s">
        <v>60</v>
      </c>
      <c r="C152" s="50">
        <f t="shared" si="41"/>
        <v>373537</v>
      </c>
      <c r="D152" s="50">
        <f t="shared" si="42"/>
        <v>289106</v>
      </c>
      <c r="E152" s="50">
        <v>233317</v>
      </c>
      <c r="F152" s="50">
        <v>55789</v>
      </c>
      <c r="G152" s="50">
        <v>82231</v>
      </c>
      <c r="H152" s="50"/>
      <c r="I152" s="50"/>
      <c r="J152" s="50">
        <v>2200</v>
      </c>
      <c r="K152" s="51"/>
      <c r="L152" s="51"/>
      <c r="M152" s="51"/>
    </row>
    <row r="153" spans="1:18" s="52" customFormat="1" ht="24" customHeight="1" x14ac:dyDescent="0.2">
      <c r="A153" s="48" t="s">
        <v>56</v>
      </c>
      <c r="B153" s="49" t="s">
        <v>61</v>
      </c>
      <c r="C153" s="50">
        <f t="shared" si="41"/>
        <v>251387</v>
      </c>
      <c r="D153" s="50">
        <f t="shared" si="42"/>
        <v>198426</v>
      </c>
      <c r="E153" s="50">
        <v>160147</v>
      </c>
      <c r="F153" s="50">
        <v>38279</v>
      </c>
      <c r="G153" s="50">
        <v>50961</v>
      </c>
      <c r="H153" s="50"/>
      <c r="I153" s="50"/>
      <c r="J153" s="50">
        <v>2000</v>
      </c>
      <c r="K153" s="51"/>
      <c r="L153" s="51"/>
      <c r="M153" s="51"/>
      <c r="R153" s="53"/>
    </row>
    <row r="154" spans="1:18" s="52" customFormat="1" ht="26.25" customHeight="1" x14ac:dyDescent="0.2">
      <c r="A154" s="48" t="s">
        <v>56</v>
      </c>
      <c r="B154" s="49" t="s">
        <v>209</v>
      </c>
      <c r="C154" s="50">
        <f>SUM(D154,G154,H154:M154)</f>
        <v>322774</v>
      </c>
      <c r="D154" s="50">
        <f>SUM(E154:F154)</f>
        <v>161552</v>
      </c>
      <c r="E154" s="50">
        <v>130231</v>
      </c>
      <c r="F154" s="50">
        <v>31321</v>
      </c>
      <c r="G154" s="50">
        <v>158372</v>
      </c>
      <c r="H154" s="50"/>
      <c r="I154" s="50"/>
      <c r="J154" s="50">
        <v>2850</v>
      </c>
      <c r="K154" s="50"/>
      <c r="L154" s="51"/>
      <c r="M154" s="51"/>
    </row>
    <row r="155" spans="1:18" s="52" customFormat="1" ht="24.75" customHeight="1" x14ac:dyDescent="0.2">
      <c r="A155" s="48" t="s">
        <v>56</v>
      </c>
      <c r="B155" s="49" t="s">
        <v>158</v>
      </c>
      <c r="C155" s="50">
        <f>SUM(D155,G155,H155:M155)</f>
        <v>381085</v>
      </c>
      <c r="D155" s="50">
        <f>SUM(E155:F155)</f>
        <v>319972</v>
      </c>
      <c r="E155" s="50">
        <v>258898</v>
      </c>
      <c r="F155" s="50">
        <v>61074</v>
      </c>
      <c r="G155" s="50">
        <v>56613</v>
      </c>
      <c r="H155" s="50"/>
      <c r="I155" s="50"/>
      <c r="J155" s="50">
        <v>4500</v>
      </c>
      <c r="K155" s="51"/>
      <c r="L155" s="51"/>
      <c r="M155" s="51"/>
    </row>
    <row r="156" spans="1:18" s="52" customFormat="1" ht="15.75" customHeight="1" x14ac:dyDescent="0.2">
      <c r="A156" s="48" t="s">
        <v>62</v>
      </c>
      <c r="B156" s="49" t="s">
        <v>63</v>
      </c>
      <c r="C156" s="50">
        <f t="shared" si="41"/>
        <v>981456</v>
      </c>
      <c r="D156" s="50">
        <f t="shared" si="42"/>
        <v>719821</v>
      </c>
      <c r="E156" s="50">
        <v>581078</v>
      </c>
      <c r="F156" s="50">
        <v>138743</v>
      </c>
      <c r="G156" s="50">
        <v>234572</v>
      </c>
      <c r="H156" s="50"/>
      <c r="I156" s="50"/>
      <c r="J156" s="50">
        <v>27063</v>
      </c>
      <c r="K156" s="51"/>
      <c r="L156" s="51"/>
      <c r="M156" s="51"/>
    </row>
    <row r="157" spans="1:18" s="52" customFormat="1" ht="15.75" customHeight="1" x14ac:dyDescent="0.2">
      <c r="A157" s="48" t="s">
        <v>62</v>
      </c>
      <c r="B157" s="49" t="s">
        <v>64</v>
      </c>
      <c r="C157" s="50">
        <f t="shared" si="41"/>
        <v>1547921</v>
      </c>
      <c r="D157" s="50">
        <f t="shared" si="42"/>
        <v>1103413</v>
      </c>
      <c r="E157" s="50">
        <v>891670</v>
      </c>
      <c r="F157" s="50">
        <v>211743</v>
      </c>
      <c r="G157" s="50">
        <v>406598</v>
      </c>
      <c r="H157" s="50"/>
      <c r="I157" s="50"/>
      <c r="J157" s="50">
        <v>37910</v>
      </c>
      <c r="K157" s="51"/>
      <c r="L157" s="51"/>
      <c r="M157" s="51"/>
    </row>
    <row r="158" spans="1:18" s="52" customFormat="1" ht="15.75" customHeight="1" x14ac:dyDescent="0.2">
      <c r="A158" s="48" t="s">
        <v>62</v>
      </c>
      <c r="B158" s="49" t="s">
        <v>65</v>
      </c>
      <c r="C158" s="50">
        <f t="shared" si="41"/>
        <v>677649</v>
      </c>
      <c r="D158" s="50">
        <f t="shared" si="42"/>
        <v>475776</v>
      </c>
      <c r="E158" s="50">
        <v>384558</v>
      </c>
      <c r="F158" s="50">
        <v>91218</v>
      </c>
      <c r="G158" s="50">
        <v>157273</v>
      </c>
      <c r="H158" s="50"/>
      <c r="I158" s="50"/>
      <c r="J158" s="50">
        <v>44600</v>
      </c>
      <c r="K158" s="51"/>
      <c r="L158" s="51"/>
      <c r="M158" s="51"/>
    </row>
    <row r="159" spans="1:18" s="52" customFormat="1" ht="15.75" customHeight="1" x14ac:dyDescent="0.2">
      <c r="A159" s="48" t="s">
        <v>62</v>
      </c>
      <c r="B159" s="49" t="s">
        <v>186</v>
      </c>
      <c r="C159" s="50">
        <f t="shared" si="41"/>
        <v>289874</v>
      </c>
      <c r="D159" s="50">
        <f t="shared" si="42"/>
        <v>228282</v>
      </c>
      <c r="E159" s="50">
        <v>184305</v>
      </c>
      <c r="F159" s="50">
        <v>43977</v>
      </c>
      <c r="G159" s="50">
        <v>58541</v>
      </c>
      <c r="H159" s="50"/>
      <c r="I159" s="50"/>
      <c r="J159" s="50">
        <v>3051</v>
      </c>
      <c r="K159" s="51"/>
      <c r="L159" s="51"/>
      <c r="M159" s="51"/>
    </row>
    <row r="160" spans="1:18" s="52" customFormat="1" ht="15.75" customHeight="1" x14ac:dyDescent="0.2">
      <c r="A160" s="48" t="s">
        <v>62</v>
      </c>
      <c r="B160" s="49" t="s">
        <v>66</v>
      </c>
      <c r="C160" s="50">
        <f t="shared" si="41"/>
        <v>304010</v>
      </c>
      <c r="D160" s="50">
        <f t="shared" si="42"/>
        <v>216479</v>
      </c>
      <c r="E160" s="50">
        <v>174755</v>
      </c>
      <c r="F160" s="50">
        <v>41724</v>
      </c>
      <c r="G160" s="50">
        <v>76147</v>
      </c>
      <c r="H160" s="50"/>
      <c r="I160" s="50"/>
      <c r="J160" s="50">
        <v>11384</v>
      </c>
      <c r="K160" s="51"/>
      <c r="L160" s="51"/>
      <c r="M160" s="51"/>
    </row>
    <row r="161" spans="1:13" s="52" customFormat="1" ht="15.75" customHeight="1" x14ac:dyDescent="0.2">
      <c r="A161" s="48" t="s">
        <v>62</v>
      </c>
      <c r="B161" s="49"/>
      <c r="C161" s="50">
        <f t="shared" si="41"/>
        <v>0</v>
      </c>
      <c r="D161" s="50">
        <f t="shared" si="42"/>
        <v>0</v>
      </c>
      <c r="E161" s="50"/>
      <c r="F161" s="50"/>
      <c r="G161" s="50"/>
      <c r="H161" s="50"/>
      <c r="I161" s="50"/>
      <c r="J161" s="50"/>
      <c r="K161" s="51"/>
      <c r="L161" s="51"/>
      <c r="M161" s="51"/>
    </row>
    <row r="162" spans="1:13" s="52" customFormat="1" ht="15.75" customHeight="1" x14ac:dyDescent="0.2">
      <c r="A162" s="48" t="s">
        <v>62</v>
      </c>
      <c r="B162" s="49" t="s">
        <v>67</v>
      </c>
      <c r="C162" s="50">
        <f t="shared" si="41"/>
        <v>637803</v>
      </c>
      <c r="D162" s="50">
        <f t="shared" si="42"/>
        <v>470879</v>
      </c>
      <c r="E162" s="50">
        <v>380596</v>
      </c>
      <c r="F162" s="50">
        <v>90283</v>
      </c>
      <c r="G162" s="50">
        <v>160872</v>
      </c>
      <c r="H162" s="50"/>
      <c r="I162" s="50"/>
      <c r="J162" s="50">
        <v>6052</v>
      </c>
      <c r="K162" s="50"/>
      <c r="L162" s="51"/>
      <c r="M162" s="51"/>
    </row>
    <row r="163" spans="1:13" s="52" customFormat="1" ht="15.75" customHeight="1" x14ac:dyDescent="0.2">
      <c r="A163" s="48" t="s">
        <v>62</v>
      </c>
      <c r="B163" s="49" t="s">
        <v>68</v>
      </c>
      <c r="C163" s="50">
        <f t="shared" si="41"/>
        <v>370188</v>
      </c>
      <c r="D163" s="50">
        <f t="shared" si="42"/>
        <v>261810</v>
      </c>
      <c r="E163" s="50">
        <v>211353</v>
      </c>
      <c r="F163" s="50">
        <v>50457</v>
      </c>
      <c r="G163" s="50">
        <v>102775</v>
      </c>
      <c r="H163" s="50"/>
      <c r="I163" s="50"/>
      <c r="J163" s="50">
        <v>5603</v>
      </c>
      <c r="K163" s="50"/>
      <c r="L163" s="51"/>
      <c r="M163" s="51"/>
    </row>
    <row r="164" spans="1:13" s="52" customFormat="1" ht="15.75" customHeight="1" x14ac:dyDescent="0.2">
      <c r="A164" s="48" t="s">
        <v>62</v>
      </c>
      <c r="B164" s="49" t="s">
        <v>69</v>
      </c>
      <c r="C164" s="50">
        <f t="shared" si="41"/>
        <v>337917</v>
      </c>
      <c r="D164" s="50">
        <f t="shared" si="42"/>
        <v>232441</v>
      </c>
      <c r="E164" s="50">
        <v>187589</v>
      </c>
      <c r="F164" s="50">
        <v>44852</v>
      </c>
      <c r="G164" s="50">
        <v>99618</v>
      </c>
      <c r="H164" s="50"/>
      <c r="I164" s="50"/>
      <c r="J164" s="50">
        <v>5858</v>
      </c>
      <c r="K164" s="50"/>
      <c r="L164" s="51"/>
      <c r="M164" s="51"/>
    </row>
    <row r="165" spans="1:13" s="52" customFormat="1" ht="15.75" customHeight="1" x14ac:dyDescent="0.2">
      <c r="A165" s="48" t="s">
        <v>62</v>
      </c>
      <c r="B165" s="49" t="s">
        <v>79</v>
      </c>
      <c r="C165" s="50">
        <f>SUM(D165,G165,H165:M165)</f>
        <v>544420</v>
      </c>
      <c r="D165" s="50">
        <f>SUM(E165:F165)</f>
        <v>410295</v>
      </c>
      <c r="E165" s="50">
        <v>331172</v>
      </c>
      <c r="F165" s="50">
        <v>79123</v>
      </c>
      <c r="G165" s="50">
        <v>61625</v>
      </c>
      <c r="H165" s="50"/>
      <c r="I165" s="50"/>
      <c r="J165" s="50">
        <v>72500</v>
      </c>
      <c r="K165" s="50"/>
      <c r="L165" s="51"/>
      <c r="M165" s="51"/>
    </row>
    <row r="166" spans="1:13" s="52" customFormat="1" ht="24" customHeight="1" x14ac:dyDescent="0.2">
      <c r="A166" s="48" t="s">
        <v>62</v>
      </c>
      <c r="B166" s="49" t="s">
        <v>182</v>
      </c>
      <c r="C166" s="50">
        <f>SUM(D166,G166,H166:M166)</f>
        <v>943651</v>
      </c>
      <c r="D166" s="50">
        <f>SUM(E166:F166)</f>
        <v>687524</v>
      </c>
      <c r="E166" s="50">
        <v>555648</v>
      </c>
      <c r="F166" s="50">
        <v>131876</v>
      </c>
      <c r="G166" s="50">
        <v>188889</v>
      </c>
      <c r="H166" s="50"/>
      <c r="I166" s="50"/>
      <c r="J166" s="50">
        <v>27238</v>
      </c>
      <c r="K166" s="50">
        <v>40000</v>
      </c>
      <c r="L166" s="51"/>
      <c r="M166" s="51"/>
    </row>
    <row r="167" spans="1:13" s="52" customFormat="1" ht="15.75" customHeight="1" x14ac:dyDescent="0.2">
      <c r="A167" s="48" t="s">
        <v>70</v>
      </c>
      <c r="B167" s="49" t="s">
        <v>71</v>
      </c>
      <c r="C167" s="50">
        <f t="shared" si="41"/>
        <v>470461</v>
      </c>
      <c r="D167" s="50">
        <f t="shared" si="42"/>
        <v>378906</v>
      </c>
      <c r="E167" s="50">
        <v>305975</v>
      </c>
      <c r="F167" s="50">
        <v>72931</v>
      </c>
      <c r="G167" s="50">
        <v>80910</v>
      </c>
      <c r="H167" s="50"/>
      <c r="I167" s="50"/>
      <c r="J167" s="50">
        <v>10500</v>
      </c>
      <c r="K167" s="51"/>
      <c r="L167" s="51">
        <v>145</v>
      </c>
      <c r="M167" s="51"/>
    </row>
    <row r="168" spans="1:13" s="52" customFormat="1" ht="15.75" customHeight="1" x14ac:dyDescent="0.2">
      <c r="A168" s="48" t="s">
        <v>70</v>
      </c>
      <c r="B168" s="49" t="s">
        <v>72</v>
      </c>
      <c r="C168" s="50">
        <f t="shared" si="41"/>
        <v>220664</v>
      </c>
      <c r="D168" s="50">
        <f t="shared" si="42"/>
        <v>159530</v>
      </c>
      <c r="E168" s="50">
        <v>127619</v>
      </c>
      <c r="F168" s="50">
        <v>31911</v>
      </c>
      <c r="G168" s="50">
        <v>57180</v>
      </c>
      <c r="H168" s="50"/>
      <c r="I168" s="50"/>
      <c r="J168" s="50">
        <v>3954</v>
      </c>
      <c r="K168" s="51"/>
      <c r="L168" s="51"/>
      <c r="M168" s="51"/>
    </row>
    <row r="169" spans="1:13" s="52" customFormat="1" ht="15.75" customHeight="1" x14ac:dyDescent="0.2">
      <c r="A169" s="48" t="s">
        <v>70</v>
      </c>
      <c r="B169" s="49" t="s">
        <v>73</v>
      </c>
      <c r="C169" s="50">
        <f t="shared" si="41"/>
        <v>525853</v>
      </c>
      <c r="D169" s="50">
        <f t="shared" si="42"/>
        <v>344922</v>
      </c>
      <c r="E169" s="50">
        <v>278680</v>
      </c>
      <c r="F169" s="50">
        <v>66242</v>
      </c>
      <c r="G169" s="50">
        <v>165375</v>
      </c>
      <c r="H169" s="50"/>
      <c r="I169" s="50"/>
      <c r="J169" s="50">
        <v>15556</v>
      </c>
      <c r="K169" s="51"/>
      <c r="L169" s="51"/>
      <c r="M169" s="51"/>
    </row>
    <row r="170" spans="1:13" s="52" customFormat="1" ht="15.75" customHeight="1" x14ac:dyDescent="0.2">
      <c r="A170" s="48" t="s">
        <v>70</v>
      </c>
      <c r="B170" s="49" t="s">
        <v>219</v>
      </c>
      <c r="C170" s="50">
        <f t="shared" si="41"/>
        <v>0</v>
      </c>
      <c r="D170" s="50">
        <f t="shared" si="42"/>
        <v>0</v>
      </c>
      <c r="E170" s="50"/>
      <c r="F170" s="50"/>
      <c r="G170" s="50"/>
      <c r="H170" s="50"/>
      <c r="I170" s="50"/>
      <c r="J170" s="50"/>
      <c r="K170" s="51"/>
      <c r="L170" s="51"/>
      <c r="M170" s="51"/>
    </row>
    <row r="171" spans="1:13" s="52" customFormat="1" ht="23.25" customHeight="1" x14ac:dyDescent="0.2">
      <c r="A171" s="48" t="s">
        <v>78</v>
      </c>
      <c r="B171" s="49" t="s">
        <v>75</v>
      </c>
      <c r="C171" s="50">
        <f t="shared" si="41"/>
        <v>273301</v>
      </c>
      <c r="D171" s="50">
        <f t="shared" si="42"/>
        <v>225416</v>
      </c>
      <c r="E171" s="50">
        <v>181742</v>
      </c>
      <c r="F171" s="50">
        <v>43674</v>
      </c>
      <c r="G171" s="50">
        <v>45885</v>
      </c>
      <c r="H171" s="50"/>
      <c r="I171" s="50"/>
      <c r="J171" s="50">
        <v>2000</v>
      </c>
      <c r="K171" s="51"/>
      <c r="L171" s="51"/>
      <c r="M171" s="51"/>
    </row>
    <row r="172" spans="1:13" s="52" customFormat="1" ht="15.75" hidden="1" customHeight="1" x14ac:dyDescent="0.2">
      <c r="A172" s="48" t="s">
        <v>78</v>
      </c>
      <c r="B172" s="54" t="s">
        <v>227</v>
      </c>
      <c r="C172" s="50">
        <f>SUM(D172,G172,H172:M172)</f>
        <v>0</v>
      </c>
      <c r="D172" s="50">
        <f>SUM(E172:F172)</f>
        <v>0</v>
      </c>
      <c r="E172" s="89"/>
      <c r="F172" s="89"/>
      <c r="G172" s="50"/>
      <c r="H172" s="50"/>
      <c r="I172" s="50"/>
      <c r="J172" s="50"/>
      <c r="K172" s="51"/>
      <c r="L172" s="51"/>
      <c r="M172" s="51"/>
    </row>
    <row r="173" spans="1:13" s="52" customFormat="1" ht="21.75" hidden="1" customHeight="1" x14ac:dyDescent="0.2">
      <c r="A173" s="91" t="s">
        <v>78</v>
      </c>
      <c r="B173" s="54" t="s">
        <v>231</v>
      </c>
      <c r="C173" s="50">
        <f>SUM(D173,G173,H173:M173)</f>
        <v>0</v>
      </c>
      <c r="D173" s="50">
        <f>SUM(E173:F173)</f>
        <v>0</v>
      </c>
      <c r="E173" s="89"/>
      <c r="F173" s="89"/>
      <c r="G173" s="50"/>
      <c r="H173" s="50"/>
      <c r="I173" s="50"/>
      <c r="J173" s="50"/>
      <c r="K173" s="51"/>
      <c r="L173" s="51"/>
      <c r="M173" s="51"/>
    </row>
    <row r="174" spans="1:13" s="52" customFormat="1" ht="15.75" hidden="1" customHeight="1" x14ac:dyDescent="0.2">
      <c r="A174" s="48" t="s">
        <v>78</v>
      </c>
      <c r="B174" s="54" t="s">
        <v>212</v>
      </c>
      <c r="C174" s="50">
        <f>SUM(D174,G174,H174:M174)</f>
        <v>0</v>
      </c>
      <c r="D174" s="50">
        <f>SUM(E174:F174)</f>
        <v>0</v>
      </c>
      <c r="E174" s="50"/>
      <c r="F174" s="50"/>
      <c r="G174" s="50"/>
      <c r="H174" s="50"/>
      <c r="I174" s="50"/>
      <c r="J174" s="50"/>
      <c r="K174" s="51"/>
      <c r="L174" s="51"/>
      <c r="M174" s="51"/>
    </row>
    <row r="175" spans="1:13" s="52" customFormat="1" ht="15.75" customHeight="1" x14ac:dyDescent="0.2">
      <c r="A175" s="48" t="s">
        <v>78</v>
      </c>
      <c r="B175" s="54" t="s">
        <v>213</v>
      </c>
      <c r="C175" s="50">
        <f>SUM(D175,G175,H175:M175)</f>
        <v>34540</v>
      </c>
      <c r="D175" s="50">
        <f>SUM(E175:F175)</f>
        <v>0</v>
      </c>
      <c r="E175" s="50"/>
      <c r="F175" s="50"/>
      <c r="G175" s="50">
        <v>29540</v>
      </c>
      <c r="H175" s="50"/>
      <c r="I175" s="50"/>
      <c r="J175" s="50">
        <v>5000</v>
      </c>
      <c r="K175" s="51"/>
      <c r="L175" s="51"/>
      <c r="M175" s="51"/>
    </row>
    <row r="176" spans="1:13" s="52" customFormat="1" ht="15.75" customHeight="1" x14ac:dyDescent="0.2">
      <c r="A176" s="48" t="s">
        <v>78</v>
      </c>
      <c r="B176" s="54" t="s">
        <v>215</v>
      </c>
      <c r="C176" s="50">
        <f>SUM(D176,G176,H176:M176)</f>
        <v>0</v>
      </c>
      <c r="D176" s="50">
        <f>SUM(E176:F176)</f>
        <v>0</v>
      </c>
      <c r="E176" s="50"/>
      <c r="F176" s="50"/>
      <c r="G176" s="50"/>
      <c r="H176" s="50"/>
      <c r="I176" s="50"/>
      <c r="J176" s="50"/>
      <c r="K176" s="51"/>
      <c r="L176" s="51"/>
      <c r="M176" s="51"/>
    </row>
    <row r="177" spans="1:13" s="7" customFormat="1" ht="15.75" customHeight="1" x14ac:dyDescent="0.2">
      <c r="A177" s="20" t="s">
        <v>78</v>
      </c>
      <c r="B177" s="21" t="s">
        <v>76</v>
      </c>
      <c r="C177" s="50">
        <f t="shared" si="41"/>
        <v>87566</v>
      </c>
      <c r="D177" s="55">
        <f t="shared" si="42"/>
        <v>24501</v>
      </c>
      <c r="E177" s="55">
        <v>19851</v>
      </c>
      <c r="F177" s="55">
        <v>4650</v>
      </c>
      <c r="G177" s="55">
        <v>48101</v>
      </c>
      <c r="H177" s="55">
        <v>6430</v>
      </c>
      <c r="I177" s="55"/>
      <c r="J177" s="55"/>
      <c r="K177" s="24"/>
      <c r="L177" s="24">
        <v>8534</v>
      </c>
      <c r="M177" s="24"/>
    </row>
    <row r="178" spans="1:13" s="7" customFormat="1" ht="36.75" customHeight="1" x14ac:dyDescent="0.2">
      <c r="A178" s="20" t="s">
        <v>78</v>
      </c>
      <c r="B178" s="21" t="s">
        <v>77</v>
      </c>
      <c r="C178" s="50">
        <f t="shared" si="41"/>
        <v>361440</v>
      </c>
      <c r="D178" s="55">
        <f t="shared" si="42"/>
        <v>0</v>
      </c>
      <c r="E178" s="55"/>
      <c r="F178" s="55"/>
      <c r="G178" s="55"/>
      <c r="H178" s="55"/>
      <c r="I178" s="55"/>
      <c r="J178" s="55"/>
      <c r="K178" s="24"/>
      <c r="L178" s="24">
        <v>361440</v>
      </c>
      <c r="M178" s="24"/>
    </row>
    <row r="179" spans="1:13" s="7" customFormat="1" ht="15.75" customHeight="1" x14ac:dyDescent="0.2">
      <c r="A179" s="48" t="s">
        <v>78</v>
      </c>
      <c r="B179" s="49" t="s">
        <v>197</v>
      </c>
      <c r="C179" s="50">
        <f>SUM(D179,G179,H179:M179)</f>
        <v>0</v>
      </c>
      <c r="D179" s="50">
        <f>SUM(E179:F179)</f>
        <v>0</v>
      </c>
      <c r="E179" s="50"/>
      <c r="F179" s="50"/>
      <c r="G179" s="50"/>
      <c r="H179" s="50"/>
      <c r="I179" s="50"/>
      <c r="J179" s="50"/>
      <c r="K179" s="51"/>
      <c r="L179" s="51"/>
      <c r="M179" s="51"/>
    </row>
    <row r="180" spans="1:13" s="7" customFormat="1" ht="15.75" customHeight="1" x14ac:dyDescent="0.2">
      <c r="A180" s="20" t="s">
        <v>74</v>
      </c>
      <c r="B180" s="21" t="s">
        <v>80</v>
      </c>
      <c r="C180" s="50">
        <f>SUM(D180,G180,H180:M180)</f>
        <v>417226</v>
      </c>
      <c r="D180" s="24">
        <f>SUM(E180:F180)</f>
        <v>188036</v>
      </c>
      <c r="E180" s="24">
        <v>150705</v>
      </c>
      <c r="F180" s="24">
        <v>37331</v>
      </c>
      <c r="G180" s="24">
        <v>158016</v>
      </c>
      <c r="H180" s="24"/>
      <c r="I180" s="24"/>
      <c r="J180" s="24">
        <v>7306</v>
      </c>
      <c r="K180" s="24">
        <v>63840</v>
      </c>
      <c r="L180" s="24">
        <v>28</v>
      </c>
      <c r="M180" s="24"/>
    </row>
    <row r="181" spans="1:13" s="7" customFormat="1" ht="15.75" customHeight="1" x14ac:dyDescent="0.2">
      <c r="A181" s="20" t="s">
        <v>78</v>
      </c>
      <c r="B181" s="44" t="s">
        <v>214</v>
      </c>
      <c r="C181" s="50">
        <f>SUM(D181,G181,H181:M181)</f>
        <v>0</v>
      </c>
      <c r="D181" s="24">
        <f>SUM(E181:F181)</f>
        <v>0</v>
      </c>
      <c r="E181" s="24"/>
      <c r="F181" s="24"/>
      <c r="G181" s="24"/>
      <c r="H181" s="24"/>
      <c r="I181" s="24"/>
      <c r="J181" s="24"/>
      <c r="K181" s="24"/>
      <c r="L181" s="24"/>
      <c r="M181" s="24"/>
    </row>
    <row r="182" spans="1:13" s="7" customFormat="1" ht="24.75" customHeight="1" x14ac:dyDescent="0.2">
      <c r="A182" s="20" t="s">
        <v>78</v>
      </c>
      <c r="B182" s="51" t="s">
        <v>258</v>
      </c>
      <c r="C182" s="50">
        <f>SUM(D182,G182,H182:M182)</f>
        <v>23935</v>
      </c>
      <c r="D182" s="24">
        <f>SUM(E182:F182)</f>
        <v>19471</v>
      </c>
      <c r="E182" s="50">
        <v>15687</v>
      </c>
      <c r="F182" s="50">
        <v>3784</v>
      </c>
      <c r="G182" s="50">
        <v>4464</v>
      </c>
      <c r="H182" s="50"/>
      <c r="I182" s="50"/>
      <c r="J182" s="50"/>
      <c r="K182" s="51"/>
      <c r="L182" s="51"/>
      <c r="M182" s="51"/>
    </row>
    <row r="183" spans="1:13" s="7" customFormat="1" ht="24.75" customHeight="1" x14ac:dyDescent="0.2">
      <c r="A183" s="20" t="s">
        <v>78</v>
      </c>
      <c r="B183" s="21" t="s">
        <v>156</v>
      </c>
      <c r="C183" s="50">
        <f t="shared" si="41"/>
        <v>211155</v>
      </c>
      <c r="D183" s="24">
        <f t="shared" si="42"/>
        <v>141328</v>
      </c>
      <c r="E183" s="24">
        <v>114353</v>
      </c>
      <c r="F183" s="24">
        <v>26975</v>
      </c>
      <c r="G183" s="24">
        <v>66067</v>
      </c>
      <c r="H183" s="24"/>
      <c r="I183" s="24"/>
      <c r="J183" s="24">
        <v>3760</v>
      </c>
      <c r="K183" s="24"/>
      <c r="L183" s="24"/>
      <c r="M183" s="24"/>
    </row>
    <row r="184" spans="1:13" s="52" customFormat="1" ht="15.75" customHeight="1" x14ac:dyDescent="0.2">
      <c r="A184" s="20" t="s">
        <v>78</v>
      </c>
      <c r="B184" s="51" t="s">
        <v>167</v>
      </c>
      <c r="C184" s="50">
        <f>SUM(D184,G184,H184:M184)</f>
        <v>60214</v>
      </c>
      <c r="D184" s="24">
        <f>SUM(E184:F184)</f>
        <v>23614</v>
      </c>
      <c r="E184" s="50">
        <v>20000</v>
      </c>
      <c r="F184" s="50">
        <v>3614</v>
      </c>
      <c r="G184" s="50">
        <v>25100</v>
      </c>
      <c r="H184" s="51"/>
      <c r="I184" s="51"/>
      <c r="J184" s="50">
        <v>2500</v>
      </c>
      <c r="K184" s="50">
        <v>9000</v>
      </c>
      <c r="L184" s="50"/>
      <c r="M184" s="50"/>
    </row>
    <row r="185" spans="1:13" s="52" customFormat="1" ht="15.75" customHeight="1" x14ac:dyDescent="0.2">
      <c r="A185" s="20" t="s">
        <v>78</v>
      </c>
      <c r="B185" s="51" t="s">
        <v>223</v>
      </c>
      <c r="C185" s="50">
        <f t="shared" si="41"/>
        <v>38673</v>
      </c>
      <c r="D185" s="24">
        <f t="shared" si="42"/>
        <v>20593</v>
      </c>
      <c r="E185" s="50">
        <v>16595</v>
      </c>
      <c r="F185" s="50">
        <v>3998</v>
      </c>
      <c r="G185" s="50">
        <v>11200</v>
      </c>
      <c r="H185" s="50"/>
      <c r="I185" s="50"/>
      <c r="J185" s="50">
        <v>6880</v>
      </c>
      <c r="K185" s="51"/>
      <c r="L185" s="51"/>
      <c r="M185" s="51"/>
    </row>
    <row r="186" spans="1:13" s="52" customFormat="1" ht="15.75" customHeight="1" x14ac:dyDescent="0.2">
      <c r="A186" s="20" t="s">
        <v>216</v>
      </c>
      <c r="B186" s="51" t="s">
        <v>217</v>
      </c>
      <c r="C186" s="50">
        <f t="shared" si="41"/>
        <v>13407</v>
      </c>
      <c r="D186" s="24">
        <f t="shared" si="42"/>
        <v>1867</v>
      </c>
      <c r="E186" s="50">
        <v>1506</v>
      </c>
      <c r="F186" s="50">
        <v>361</v>
      </c>
      <c r="G186" s="50">
        <v>260</v>
      </c>
      <c r="H186" s="50"/>
      <c r="I186" s="50"/>
      <c r="J186" s="50"/>
      <c r="K186" s="51"/>
      <c r="L186" s="51">
        <v>11280</v>
      </c>
      <c r="M186" s="51"/>
    </row>
    <row r="187" spans="1:13" s="52" customFormat="1" ht="15.75" customHeight="1" x14ac:dyDescent="0.2">
      <c r="A187" s="87" t="s">
        <v>224</v>
      </c>
      <c r="B187" s="51" t="s">
        <v>225</v>
      </c>
      <c r="C187" s="50">
        <f t="shared" si="41"/>
        <v>52550</v>
      </c>
      <c r="D187" s="24">
        <f t="shared" si="42"/>
        <v>11400</v>
      </c>
      <c r="E187" s="50">
        <v>9188</v>
      </c>
      <c r="F187" s="50">
        <v>2212</v>
      </c>
      <c r="G187" s="50">
        <v>21750</v>
      </c>
      <c r="H187" s="50"/>
      <c r="I187" s="50"/>
      <c r="J187" s="50">
        <v>19400</v>
      </c>
      <c r="K187" s="51"/>
      <c r="L187" s="51"/>
      <c r="M187" s="51"/>
    </row>
    <row r="188" spans="1:13" s="52" customFormat="1" ht="34.5" customHeight="1" x14ac:dyDescent="0.2">
      <c r="A188" s="20" t="s">
        <v>78</v>
      </c>
      <c r="B188" s="51" t="s">
        <v>236</v>
      </c>
      <c r="C188" s="50">
        <f t="shared" ref="C188" si="43">SUM(D188,G188,H188:M188)</f>
        <v>0</v>
      </c>
      <c r="D188" s="24">
        <f t="shared" ref="D188" si="44">SUM(E188:F188)</f>
        <v>0</v>
      </c>
      <c r="E188" s="50"/>
      <c r="F188" s="50"/>
      <c r="G188" s="50"/>
      <c r="H188" s="50"/>
      <c r="I188" s="50"/>
      <c r="J188" s="50"/>
      <c r="K188" s="51"/>
      <c r="L188" s="51"/>
      <c r="M188" s="51"/>
    </row>
    <row r="189" spans="1:13" s="52" customFormat="1" ht="15.75" customHeight="1" x14ac:dyDescent="0.2">
      <c r="A189" s="56" t="s">
        <v>78</v>
      </c>
      <c r="B189" s="51" t="s">
        <v>254</v>
      </c>
      <c r="C189" s="50">
        <f t="shared" si="41"/>
        <v>0</v>
      </c>
      <c r="D189" s="24">
        <f t="shared" si="42"/>
        <v>0</v>
      </c>
      <c r="E189" s="50"/>
      <c r="F189" s="50"/>
      <c r="G189" s="50"/>
      <c r="H189" s="50"/>
      <c r="I189" s="50"/>
      <c r="J189" s="50"/>
      <c r="K189" s="51"/>
      <c r="L189" s="51"/>
      <c r="M189" s="51"/>
    </row>
    <row r="190" spans="1:13" s="52" customFormat="1" ht="24" hidden="1" customHeight="1" x14ac:dyDescent="0.2">
      <c r="A190" s="73" t="s">
        <v>62</v>
      </c>
      <c r="B190" s="51" t="s">
        <v>235</v>
      </c>
      <c r="C190" s="50">
        <f t="shared" si="41"/>
        <v>0</v>
      </c>
      <c r="D190" s="24">
        <f t="shared" si="42"/>
        <v>0</v>
      </c>
      <c r="E190" s="50"/>
      <c r="F190" s="50"/>
      <c r="G190" s="50"/>
      <c r="H190" s="50"/>
      <c r="I190" s="50"/>
      <c r="J190" s="50"/>
      <c r="K190" s="51"/>
      <c r="L190" s="51"/>
      <c r="M190" s="51"/>
    </row>
    <row r="191" spans="1:13" s="52" customFormat="1" ht="15.75" hidden="1" customHeight="1" x14ac:dyDescent="0.2">
      <c r="A191" s="57" t="s">
        <v>62</v>
      </c>
      <c r="B191" s="51" t="s">
        <v>198</v>
      </c>
      <c r="C191" s="50">
        <f t="shared" ref="C191" si="45">SUM(D191,G191,H191:M191)</f>
        <v>0</v>
      </c>
      <c r="D191" s="24">
        <f t="shared" ref="D191" si="46">SUM(E191:F191)</f>
        <v>0</v>
      </c>
      <c r="E191" s="50"/>
      <c r="F191" s="50"/>
      <c r="G191" s="50"/>
      <c r="H191" s="50"/>
      <c r="I191" s="50"/>
      <c r="J191" s="50"/>
      <c r="K191" s="51"/>
      <c r="L191" s="51"/>
      <c r="M191" s="51"/>
    </row>
    <row r="192" spans="1:13" s="52" customFormat="1" ht="15.75" customHeight="1" x14ac:dyDescent="0.2">
      <c r="A192" s="57" t="s">
        <v>78</v>
      </c>
      <c r="B192" s="51" t="s">
        <v>255</v>
      </c>
      <c r="C192" s="50">
        <f t="shared" ref="C192" si="47">SUM(D192,G192,H192:M192)</f>
        <v>4290</v>
      </c>
      <c r="D192" s="24">
        <f t="shared" ref="D192" si="48">SUM(E192:F192)</f>
        <v>0</v>
      </c>
      <c r="E192" s="50"/>
      <c r="F192" s="50"/>
      <c r="G192" s="50">
        <v>4290</v>
      </c>
      <c r="H192" s="50"/>
      <c r="I192" s="50"/>
      <c r="J192" s="50"/>
      <c r="K192" s="51"/>
      <c r="L192" s="51"/>
      <c r="M192" s="51"/>
    </row>
    <row r="193" spans="1:13" s="52" customFormat="1" ht="26.25" customHeight="1" x14ac:dyDescent="0.2">
      <c r="A193" s="57" t="s">
        <v>78</v>
      </c>
      <c r="B193" s="51" t="s">
        <v>245</v>
      </c>
      <c r="C193" s="50">
        <f t="shared" ref="C193" si="49">SUM(D193,G193,H193:M193)</f>
        <v>15156</v>
      </c>
      <c r="D193" s="24">
        <f t="shared" ref="D193" si="50">SUM(E193:F193)</f>
        <v>0</v>
      </c>
      <c r="E193" s="50"/>
      <c r="F193" s="50"/>
      <c r="G193" s="50">
        <v>15156</v>
      </c>
      <c r="H193" s="50"/>
      <c r="I193" s="50"/>
      <c r="J193" s="50"/>
      <c r="K193" s="51"/>
      <c r="L193" s="51"/>
      <c r="M193" s="51"/>
    </row>
    <row r="194" spans="1:13" s="52" customFormat="1" ht="33" customHeight="1" x14ac:dyDescent="0.2">
      <c r="A194" s="57" t="s">
        <v>78</v>
      </c>
      <c r="B194" s="51" t="s">
        <v>256</v>
      </c>
      <c r="C194" s="50">
        <f t="shared" ref="C194" si="51">SUM(D194,G194,H194:M194)</f>
        <v>10932</v>
      </c>
      <c r="D194" s="24">
        <f t="shared" ref="D194" si="52">SUM(E194:F194)</f>
        <v>0</v>
      </c>
      <c r="E194" s="50"/>
      <c r="F194" s="50"/>
      <c r="G194" s="50">
        <v>10932</v>
      </c>
      <c r="H194" s="50"/>
      <c r="I194" s="50"/>
      <c r="J194" s="50"/>
      <c r="K194" s="51"/>
      <c r="L194" s="51"/>
      <c r="M194" s="51"/>
    </row>
    <row r="195" spans="1:13" s="52" customFormat="1" ht="27" customHeight="1" x14ac:dyDescent="0.2">
      <c r="A195" s="57" t="s">
        <v>78</v>
      </c>
      <c r="B195" s="51" t="s">
        <v>199</v>
      </c>
      <c r="C195" s="50">
        <f t="shared" ref="C195" si="53">SUM(D195,G195,H195:M195)</f>
        <v>115960</v>
      </c>
      <c r="D195" s="24">
        <f t="shared" ref="D195" si="54">SUM(E195:F195)</f>
        <v>98832</v>
      </c>
      <c r="E195" s="50">
        <v>79646</v>
      </c>
      <c r="F195" s="50">
        <v>19186</v>
      </c>
      <c r="G195" s="50">
        <v>17128</v>
      </c>
      <c r="H195" s="50"/>
      <c r="I195" s="50"/>
      <c r="J195" s="50"/>
      <c r="K195" s="51"/>
      <c r="L195" s="51"/>
      <c r="M195" s="51"/>
    </row>
    <row r="196" spans="1:13" s="52" customFormat="1" ht="24.75" customHeight="1" x14ac:dyDescent="0.2">
      <c r="A196" s="57" t="s">
        <v>78</v>
      </c>
      <c r="B196" s="51" t="s">
        <v>200</v>
      </c>
      <c r="C196" s="50">
        <f t="shared" ref="C196:C197" si="55">SUM(D196,G196,H196:M196)</f>
        <v>33891</v>
      </c>
      <c r="D196" s="24">
        <f t="shared" ref="D196:D197" si="56">SUM(E196:F196)</f>
        <v>27631</v>
      </c>
      <c r="E196" s="50">
        <v>22267</v>
      </c>
      <c r="F196" s="50">
        <v>5364</v>
      </c>
      <c r="G196" s="50">
        <v>4420</v>
      </c>
      <c r="H196" s="50">
        <v>1840</v>
      </c>
      <c r="I196" s="50"/>
      <c r="J196" s="50"/>
      <c r="K196" s="51"/>
      <c r="L196" s="51"/>
      <c r="M196" s="51"/>
    </row>
    <row r="197" spans="1:13" s="52" customFormat="1" ht="24.75" customHeight="1" x14ac:dyDescent="0.2">
      <c r="A197" s="57" t="s">
        <v>78</v>
      </c>
      <c r="B197" s="51" t="s">
        <v>232</v>
      </c>
      <c r="C197" s="50">
        <f t="shared" si="55"/>
        <v>16302</v>
      </c>
      <c r="D197" s="24">
        <f t="shared" si="56"/>
        <v>2636</v>
      </c>
      <c r="E197" s="50">
        <v>2400</v>
      </c>
      <c r="F197" s="50">
        <v>236</v>
      </c>
      <c r="G197" s="50">
        <v>13666</v>
      </c>
      <c r="H197" s="50"/>
      <c r="I197" s="50"/>
      <c r="J197" s="50"/>
      <c r="K197" s="51"/>
      <c r="L197" s="51"/>
      <c r="M197" s="51"/>
    </row>
    <row r="198" spans="1:13" s="52" customFormat="1" ht="21.75" customHeight="1" x14ac:dyDescent="0.2">
      <c r="A198" s="57" t="s">
        <v>78</v>
      </c>
      <c r="B198" s="51" t="s">
        <v>233</v>
      </c>
      <c r="C198" s="50">
        <f t="shared" ref="C198" si="57">SUM(D198,G198,H198:M198)</f>
        <v>6595</v>
      </c>
      <c r="D198" s="24">
        <f t="shared" ref="D198" si="58">SUM(E198:F198)</f>
        <v>0</v>
      </c>
      <c r="E198" s="50"/>
      <c r="F198" s="50"/>
      <c r="G198" s="50">
        <v>6595</v>
      </c>
      <c r="H198" s="50"/>
      <c r="I198" s="50"/>
      <c r="J198" s="50"/>
      <c r="K198" s="51"/>
      <c r="L198" s="51"/>
      <c r="M198" s="51"/>
    </row>
    <row r="199" spans="1:13" s="12" customFormat="1" ht="15.75" customHeight="1" x14ac:dyDescent="0.2">
      <c r="A199" s="76" t="s">
        <v>133</v>
      </c>
      <c r="B199" s="30" t="s">
        <v>81</v>
      </c>
      <c r="C199" s="18">
        <f>SUM(C200:C218)</f>
        <v>3760338</v>
      </c>
      <c r="D199" s="18">
        <f t="shared" ref="D199:M199" si="59">SUM(D200:D218)</f>
        <v>1495656</v>
      </c>
      <c r="E199" s="18">
        <f t="shared" si="59"/>
        <v>1204031</v>
      </c>
      <c r="F199" s="18">
        <f t="shared" si="59"/>
        <v>291625</v>
      </c>
      <c r="G199" s="18">
        <f t="shared" si="59"/>
        <v>904747</v>
      </c>
      <c r="H199" s="18">
        <f t="shared" si="59"/>
        <v>15000</v>
      </c>
      <c r="I199" s="18">
        <f t="shared" si="59"/>
        <v>0</v>
      </c>
      <c r="J199" s="18">
        <f t="shared" si="59"/>
        <v>481246</v>
      </c>
      <c r="K199" s="18">
        <f t="shared" si="59"/>
        <v>483910</v>
      </c>
      <c r="L199" s="18">
        <f t="shared" si="59"/>
        <v>379779</v>
      </c>
      <c r="M199" s="18">
        <f t="shared" si="59"/>
        <v>0</v>
      </c>
    </row>
    <row r="200" spans="1:13" s="7" customFormat="1" ht="15.75" customHeight="1" x14ac:dyDescent="0.2">
      <c r="A200" s="21" t="s">
        <v>82</v>
      </c>
      <c r="B200" s="21" t="s">
        <v>83</v>
      </c>
      <c r="C200" s="24">
        <f t="shared" ref="C200:C208" si="60">SUM(D200,G200,H200:M200)</f>
        <v>311942</v>
      </c>
      <c r="D200" s="24">
        <f t="shared" ref="D200:D208" si="61">SUM(E200:F200)</f>
        <v>235591</v>
      </c>
      <c r="E200" s="24">
        <v>189267</v>
      </c>
      <c r="F200" s="24">
        <v>46324</v>
      </c>
      <c r="G200" s="22">
        <v>74441</v>
      </c>
      <c r="H200" s="22"/>
      <c r="I200" s="22"/>
      <c r="J200" s="22"/>
      <c r="K200" s="22">
        <v>1910</v>
      </c>
      <c r="L200" s="22"/>
      <c r="M200" s="22"/>
    </row>
    <row r="201" spans="1:13" s="7" customFormat="1" ht="15.75" customHeight="1" x14ac:dyDescent="0.2">
      <c r="A201" s="21" t="s">
        <v>92</v>
      </c>
      <c r="B201" s="21" t="s">
        <v>84</v>
      </c>
      <c r="C201" s="22">
        <f t="shared" si="60"/>
        <v>166615</v>
      </c>
      <c r="D201" s="24">
        <f t="shared" si="61"/>
        <v>124544</v>
      </c>
      <c r="E201" s="24">
        <v>100772</v>
      </c>
      <c r="F201" s="24">
        <v>23772</v>
      </c>
      <c r="G201" s="22">
        <v>40621</v>
      </c>
      <c r="H201" s="22"/>
      <c r="I201" s="22"/>
      <c r="J201" s="22">
        <v>1450</v>
      </c>
      <c r="K201" s="22"/>
      <c r="L201" s="22"/>
      <c r="M201" s="22"/>
    </row>
    <row r="202" spans="1:13" s="7" customFormat="1" ht="15.75" customHeight="1" x14ac:dyDescent="0.2">
      <c r="A202" s="21" t="s">
        <v>92</v>
      </c>
      <c r="B202" s="21" t="s">
        <v>137</v>
      </c>
      <c r="C202" s="22">
        <f t="shared" si="60"/>
        <v>599193</v>
      </c>
      <c r="D202" s="24">
        <f t="shared" si="61"/>
        <v>500611</v>
      </c>
      <c r="E202" s="24">
        <v>405058</v>
      </c>
      <c r="F202" s="24">
        <v>95553</v>
      </c>
      <c r="G202" s="22">
        <v>84751</v>
      </c>
      <c r="H202" s="22"/>
      <c r="I202" s="22"/>
      <c r="J202" s="22">
        <v>13831</v>
      </c>
      <c r="K202" s="22"/>
      <c r="L202" s="22"/>
      <c r="M202" s="22"/>
    </row>
    <row r="203" spans="1:13" s="7" customFormat="1" ht="15.75" customHeight="1" x14ac:dyDescent="0.2">
      <c r="A203" s="21" t="s">
        <v>130</v>
      </c>
      <c r="B203" s="21" t="s">
        <v>172</v>
      </c>
      <c r="C203" s="22">
        <f t="shared" si="60"/>
        <v>10792</v>
      </c>
      <c r="D203" s="24">
        <f t="shared" si="61"/>
        <v>0</v>
      </c>
      <c r="E203" s="24"/>
      <c r="F203" s="24"/>
      <c r="G203" s="24">
        <v>10792</v>
      </c>
      <c r="H203" s="22"/>
      <c r="I203" s="22"/>
      <c r="J203" s="22"/>
      <c r="K203" s="22"/>
      <c r="L203" s="22"/>
      <c r="M203" s="22"/>
    </row>
    <row r="204" spans="1:13" s="7" customFormat="1" ht="15.75" customHeight="1" x14ac:dyDescent="0.2">
      <c r="A204" s="21" t="s">
        <v>92</v>
      </c>
      <c r="B204" s="21" t="s">
        <v>85</v>
      </c>
      <c r="C204" s="22">
        <f t="shared" si="60"/>
        <v>115507</v>
      </c>
      <c r="D204" s="24">
        <f t="shared" si="61"/>
        <v>107420</v>
      </c>
      <c r="E204" s="24">
        <v>88097</v>
      </c>
      <c r="F204" s="24">
        <v>19323</v>
      </c>
      <c r="G204" s="22">
        <v>8087</v>
      </c>
      <c r="H204" s="22"/>
      <c r="I204" s="22"/>
      <c r="J204" s="22"/>
      <c r="K204" s="22"/>
      <c r="L204" s="22"/>
      <c r="M204" s="22"/>
    </row>
    <row r="205" spans="1:13" s="7" customFormat="1" ht="15.75" customHeight="1" x14ac:dyDescent="0.2">
      <c r="A205" s="21" t="s">
        <v>130</v>
      </c>
      <c r="B205" s="21" t="s">
        <v>155</v>
      </c>
      <c r="C205" s="22">
        <f t="shared" si="60"/>
        <v>259909</v>
      </c>
      <c r="D205" s="24">
        <f t="shared" si="61"/>
        <v>195041</v>
      </c>
      <c r="E205" s="24">
        <v>155297</v>
      </c>
      <c r="F205" s="24">
        <v>39744</v>
      </c>
      <c r="G205" s="22">
        <v>60868</v>
      </c>
      <c r="H205" s="22"/>
      <c r="I205" s="22"/>
      <c r="J205" s="22">
        <v>4000</v>
      </c>
      <c r="K205" s="22"/>
      <c r="L205" s="22"/>
      <c r="M205" s="22"/>
    </row>
    <row r="206" spans="1:13" s="7" customFormat="1" ht="15.75" customHeight="1" x14ac:dyDescent="0.2">
      <c r="A206" s="21" t="s">
        <v>130</v>
      </c>
      <c r="B206" s="58" t="s">
        <v>181</v>
      </c>
      <c r="C206" s="22">
        <f t="shared" si="60"/>
        <v>184000</v>
      </c>
      <c r="D206" s="24">
        <f t="shared" si="61"/>
        <v>99272</v>
      </c>
      <c r="E206" s="24">
        <v>80000</v>
      </c>
      <c r="F206" s="24">
        <v>19272</v>
      </c>
      <c r="G206" s="22">
        <v>84728</v>
      </c>
      <c r="H206" s="22"/>
      <c r="I206" s="22"/>
      <c r="J206" s="22"/>
      <c r="K206" s="22"/>
      <c r="L206" s="22"/>
      <c r="M206" s="22"/>
    </row>
    <row r="207" spans="1:13" s="7" customFormat="1" ht="30.75" customHeight="1" x14ac:dyDescent="0.2">
      <c r="A207" s="21" t="s">
        <v>130</v>
      </c>
      <c r="B207" s="58" t="s">
        <v>189</v>
      </c>
      <c r="C207" s="22">
        <f t="shared" si="60"/>
        <v>10586</v>
      </c>
      <c r="D207" s="24">
        <f t="shared" si="61"/>
        <v>1498</v>
      </c>
      <c r="E207" s="24">
        <v>1207</v>
      </c>
      <c r="F207" s="24">
        <v>291</v>
      </c>
      <c r="G207" s="22">
        <v>9088</v>
      </c>
      <c r="H207" s="22"/>
      <c r="I207" s="22"/>
      <c r="J207" s="22"/>
      <c r="K207" s="22"/>
      <c r="L207" s="22"/>
      <c r="M207" s="22"/>
    </row>
    <row r="208" spans="1:13" s="7" customFormat="1" ht="25.5" customHeight="1" x14ac:dyDescent="0.2">
      <c r="A208" s="21">
        <v>10.7</v>
      </c>
      <c r="B208" s="58" t="s">
        <v>164</v>
      </c>
      <c r="C208" s="22">
        <f t="shared" si="60"/>
        <v>192432</v>
      </c>
      <c r="D208" s="24">
        <f t="shared" si="61"/>
        <v>109642</v>
      </c>
      <c r="E208" s="24">
        <v>85635</v>
      </c>
      <c r="F208" s="24">
        <v>24007</v>
      </c>
      <c r="G208" s="22">
        <v>82790</v>
      </c>
      <c r="H208" s="22"/>
      <c r="I208" s="22"/>
      <c r="J208" s="22"/>
      <c r="K208" s="22"/>
      <c r="L208" s="22"/>
      <c r="M208" s="22"/>
    </row>
    <row r="209" spans="1:13" s="7" customFormat="1" ht="15.75" customHeight="1" x14ac:dyDescent="0.2">
      <c r="A209" s="21" t="s">
        <v>130</v>
      </c>
      <c r="B209" s="21" t="s">
        <v>196</v>
      </c>
      <c r="C209" s="22">
        <f t="shared" ref="C209:C216" si="62">SUM(D209,G209,H209:M209)</f>
        <v>382000</v>
      </c>
      <c r="D209" s="22">
        <f t="shared" ref="D209:D216" si="63">SUM(E209:F209)</f>
        <v>0</v>
      </c>
      <c r="E209" s="22"/>
      <c r="F209" s="22"/>
      <c r="G209" s="22"/>
      <c r="H209" s="22"/>
      <c r="I209" s="22"/>
      <c r="J209" s="22"/>
      <c r="K209" s="22">
        <v>382000</v>
      </c>
      <c r="L209" s="22"/>
      <c r="M209" s="22"/>
    </row>
    <row r="210" spans="1:13" s="7" customFormat="1" ht="27" customHeight="1" x14ac:dyDescent="0.2">
      <c r="A210" s="21" t="s">
        <v>130</v>
      </c>
      <c r="B210" s="21" t="s">
        <v>187</v>
      </c>
      <c r="C210" s="22">
        <f t="shared" si="62"/>
        <v>50000</v>
      </c>
      <c r="D210" s="22">
        <f t="shared" si="63"/>
        <v>0</v>
      </c>
      <c r="E210" s="22"/>
      <c r="F210" s="22"/>
      <c r="G210" s="22"/>
      <c r="H210" s="22"/>
      <c r="I210" s="22"/>
      <c r="J210" s="22"/>
      <c r="K210" s="22">
        <v>50000</v>
      </c>
      <c r="L210" s="22"/>
      <c r="M210" s="22"/>
    </row>
    <row r="211" spans="1:13" s="7" customFormat="1" ht="27" customHeight="1" x14ac:dyDescent="0.2">
      <c r="A211" s="21" t="s">
        <v>130</v>
      </c>
      <c r="B211" s="21" t="s">
        <v>210</v>
      </c>
      <c r="C211" s="22">
        <f t="shared" si="62"/>
        <v>50000</v>
      </c>
      <c r="D211" s="22">
        <f t="shared" si="63"/>
        <v>0</v>
      </c>
      <c r="E211" s="22"/>
      <c r="F211" s="22"/>
      <c r="G211" s="22"/>
      <c r="H211" s="22"/>
      <c r="I211" s="22"/>
      <c r="J211" s="22"/>
      <c r="K211" s="24">
        <v>50000</v>
      </c>
      <c r="L211" s="22"/>
      <c r="M211" s="22"/>
    </row>
    <row r="212" spans="1:13" s="7" customFormat="1" ht="27.75" customHeight="1" x14ac:dyDescent="0.2">
      <c r="A212" s="21" t="s">
        <v>131</v>
      </c>
      <c r="B212" s="21" t="s">
        <v>180</v>
      </c>
      <c r="C212" s="22">
        <f t="shared" si="62"/>
        <v>350000</v>
      </c>
      <c r="D212" s="22">
        <f t="shared" si="63"/>
        <v>0</v>
      </c>
      <c r="E212" s="22"/>
      <c r="F212" s="22"/>
      <c r="G212" s="22"/>
      <c r="H212" s="22"/>
      <c r="I212" s="22"/>
      <c r="J212" s="22"/>
      <c r="K212" s="22"/>
      <c r="L212" s="22">
        <v>350000</v>
      </c>
      <c r="M212" s="22"/>
    </row>
    <row r="213" spans="1:13" s="7" customFormat="1" ht="28.5" customHeight="1" x14ac:dyDescent="0.2">
      <c r="A213" s="59" t="s">
        <v>131</v>
      </c>
      <c r="B213" s="44" t="s">
        <v>86</v>
      </c>
      <c r="C213" s="22">
        <f t="shared" si="62"/>
        <v>15000</v>
      </c>
      <c r="D213" s="22">
        <f t="shared" si="63"/>
        <v>0</v>
      </c>
      <c r="E213" s="22"/>
      <c r="F213" s="22"/>
      <c r="G213" s="22"/>
      <c r="H213" s="24">
        <v>15000</v>
      </c>
      <c r="I213" s="22"/>
      <c r="J213" s="22"/>
      <c r="K213" s="22"/>
      <c r="L213" s="22"/>
      <c r="M213" s="22"/>
    </row>
    <row r="214" spans="1:13" s="7" customFormat="1" ht="28.5" customHeight="1" x14ac:dyDescent="0.2">
      <c r="A214" s="59" t="s">
        <v>131</v>
      </c>
      <c r="B214" s="44" t="s">
        <v>238</v>
      </c>
      <c r="C214" s="22">
        <f t="shared" ref="C214" si="64">SUM(D214,G214,H214:M214)</f>
        <v>7379</v>
      </c>
      <c r="D214" s="22">
        <f t="shared" ref="D214" si="65">SUM(E214:F214)</f>
        <v>6299</v>
      </c>
      <c r="E214" s="22">
        <v>5076</v>
      </c>
      <c r="F214" s="22">
        <v>1223</v>
      </c>
      <c r="G214" s="22">
        <v>1080</v>
      </c>
      <c r="H214" s="24"/>
      <c r="I214" s="22"/>
      <c r="J214" s="22"/>
      <c r="K214" s="22"/>
      <c r="L214" s="22"/>
      <c r="M214" s="22"/>
    </row>
    <row r="215" spans="1:13" s="7" customFormat="1" ht="28.5" customHeight="1" x14ac:dyDescent="0.2">
      <c r="A215" s="59">
        <v>10.92</v>
      </c>
      <c r="B215" s="44" t="s">
        <v>229</v>
      </c>
      <c r="C215" s="22">
        <f t="shared" si="62"/>
        <v>651981</v>
      </c>
      <c r="D215" s="22">
        <f t="shared" si="63"/>
        <v>0</v>
      </c>
      <c r="E215" s="22"/>
      <c r="F215" s="22"/>
      <c r="G215" s="22">
        <v>191016</v>
      </c>
      <c r="H215" s="24"/>
      <c r="I215" s="22"/>
      <c r="J215" s="22">
        <v>460965</v>
      </c>
      <c r="K215" s="22"/>
      <c r="L215" s="22"/>
      <c r="M215" s="22"/>
    </row>
    <row r="216" spans="1:13" s="7" customFormat="1" ht="15.75" customHeight="1" x14ac:dyDescent="0.2">
      <c r="A216" s="60">
        <v>10.92</v>
      </c>
      <c r="B216" s="44" t="s">
        <v>191</v>
      </c>
      <c r="C216" s="22">
        <f t="shared" si="62"/>
        <v>247280</v>
      </c>
      <c r="D216" s="22">
        <f t="shared" si="63"/>
        <v>37100</v>
      </c>
      <c r="E216" s="22">
        <v>30000</v>
      </c>
      <c r="F216" s="22">
        <v>7100</v>
      </c>
      <c r="G216" s="22">
        <v>210180</v>
      </c>
      <c r="H216" s="24"/>
      <c r="I216" s="22"/>
      <c r="J216" s="22"/>
      <c r="K216" s="22"/>
      <c r="L216" s="22"/>
      <c r="M216" s="22"/>
    </row>
    <row r="217" spans="1:13" s="7" customFormat="1" ht="27.75" customHeight="1" x14ac:dyDescent="0.2">
      <c r="A217" s="60">
        <v>10.92</v>
      </c>
      <c r="B217" s="44" t="s">
        <v>247</v>
      </c>
      <c r="C217" s="22">
        <f t="shared" ref="C217:C218" si="66">SUM(D217,G217,H217:M217)</f>
        <v>95035</v>
      </c>
      <c r="D217" s="22">
        <f t="shared" ref="D217:D218" si="67">SUM(E217:F217)</f>
        <v>78013</v>
      </c>
      <c r="E217" s="22">
        <v>63122</v>
      </c>
      <c r="F217" s="22">
        <v>14891</v>
      </c>
      <c r="G217" s="22">
        <v>16022</v>
      </c>
      <c r="H217" s="24"/>
      <c r="I217" s="22"/>
      <c r="J217" s="22">
        <v>1000</v>
      </c>
      <c r="K217" s="22"/>
      <c r="L217" s="22"/>
      <c r="M217" s="22"/>
    </row>
    <row r="218" spans="1:13" s="7" customFormat="1" ht="15.75" customHeight="1" x14ac:dyDescent="0.2">
      <c r="A218" s="60">
        <v>10.92</v>
      </c>
      <c r="B218" s="44" t="s">
        <v>194</v>
      </c>
      <c r="C218" s="22">
        <f t="shared" si="66"/>
        <v>60687</v>
      </c>
      <c r="D218" s="22">
        <f t="shared" si="67"/>
        <v>625</v>
      </c>
      <c r="E218" s="22">
        <v>500</v>
      </c>
      <c r="F218" s="22">
        <v>125</v>
      </c>
      <c r="G218" s="22">
        <v>30283</v>
      </c>
      <c r="H218" s="24"/>
      <c r="I218" s="22"/>
      <c r="J218" s="22"/>
      <c r="K218" s="22"/>
      <c r="L218" s="22">
        <v>29779</v>
      </c>
      <c r="M218" s="22"/>
    </row>
    <row r="219" spans="1:13" s="12" customFormat="1" ht="15.75" customHeight="1" x14ac:dyDescent="0.2">
      <c r="A219" s="61"/>
      <c r="B219" s="61" t="s">
        <v>0</v>
      </c>
      <c r="C219" s="61">
        <f t="shared" ref="C219:M219" si="68">SUM(C33,C39,C51,C59,C102,C103,C146,C147,C199)</f>
        <v>29414091</v>
      </c>
      <c r="D219" s="61">
        <f t="shared" si="68"/>
        <v>15122672</v>
      </c>
      <c r="E219" s="61">
        <f t="shared" si="68"/>
        <v>12208850</v>
      </c>
      <c r="F219" s="61">
        <f t="shared" si="68"/>
        <v>2913822</v>
      </c>
      <c r="G219" s="61">
        <f t="shared" si="68"/>
        <v>8454392</v>
      </c>
      <c r="H219" s="61">
        <f t="shared" si="68"/>
        <v>1254968</v>
      </c>
      <c r="I219" s="61">
        <f t="shared" si="68"/>
        <v>5000</v>
      </c>
      <c r="J219" s="61">
        <f t="shared" si="68"/>
        <v>2957019</v>
      </c>
      <c r="K219" s="61">
        <f t="shared" si="68"/>
        <v>647150</v>
      </c>
      <c r="L219" s="61">
        <f t="shared" si="68"/>
        <v>972890</v>
      </c>
      <c r="M219" s="61">
        <f t="shared" si="68"/>
        <v>0</v>
      </c>
    </row>
    <row r="220" spans="1:13" s="12" customFormat="1" ht="15.75" customHeight="1" x14ac:dyDescent="0.2">
      <c r="A220" s="61"/>
      <c r="B220" s="74" t="s">
        <v>206</v>
      </c>
      <c r="C220" s="61">
        <f>C221+C222+C223+C224</f>
        <v>-3021142</v>
      </c>
      <c r="D220" s="75"/>
      <c r="E220" s="75"/>
      <c r="F220" s="75"/>
      <c r="G220" s="75"/>
      <c r="H220" s="75"/>
      <c r="I220" s="75"/>
      <c r="J220" s="75"/>
      <c r="K220" s="75"/>
      <c r="L220" s="75"/>
      <c r="M220" s="75"/>
    </row>
    <row r="221" spans="1:13" s="12" customFormat="1" ht="15.75" customHeight="1" x14ac:dyDescent="0.2">
      <c r="A221" s="29"/>
      <c r="B221" s="62" t="s">
        <v>89</v>
      </c>
      <c r="C221" s="29">
        <v>-1794454</v>
      </c>
      <c r="D221" s="63"/>
      <c r="E221" s="63"/>
      <c r="F221" s="63"/>
      <c r="G221" s="63"/>
      <c r="H221" s="63"/>
      <c r="I221" s="63"/>
      <c r="J221" s="63"/>
      <c r="K221" s="63"/>
      <c r="L221" s="63"/>
      <c r="M221" s="63"/>
    </row>
    <row r="222" spans="1:13" s="12" customFormat="1" ht="25.5" customHeight="1" x14ac:dyDescent="0.2">
      <c r="A222" s="29"/>
      <c r="B222" s="64" t="s">
        <v>183</v>
      </c>
      <c r="C222" s="29">
        <v>-56915</v>
      </c>
      <c r="D222" s="63"/>
      <c r="E222" s="63"/>
      <c r="F222" s="63"/>
      <c r="G222" s="63"/>
      <c r="H222" s="63"/>
      <c r="I222" s="63"/>
      <c r="J222" s="63"/>
      <c r="K222" s="63"/>
      <c r="L222" s="63"/>
      <c r="M222" s="63"/>
    </row>
    <row r="223" spans="1:13" s="12" customFormat="1" ht="30" customHeight="1" x14ac:dyDescent="0.2">
      <c r="A223" s="29"/>
      <c r="B223" s="64" t="s">
        <v>184</v>
      </c>
      <c r="C223" s="29">
        <v>-169773</v>
      </c>
      <c r="D223" s="63"/>
      <c r="E223" s="63"/>
      <c r="F223" s="63"/>
      <c r="G223" s="63"/>
      <c r="H223" s="63"/>
      <c r="I223" s="63"/>
      <c r="J223" s="63"/>
      <c r="K223" s="63"/>
      <c r="L223" s="63"/>
      <c r="M223" s="63"/>
    </row>
    <row r="224" spans="1:13" s="12" customFormat="1" ht="15.75" customHeight="1" x14ac:dyDescent="0.2">
      <c r="A224" s="29"/>
      <c r="B224" s="32" t="s">
        <v>111</v>
      </c>
      <c r="C224" s="29">
        <v>-1000000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</row>
    <row r="225" spans="1:14" s="7" customFormat="1" ht="15.75" customHeight="1" x14ac:dyDescent="0.2">
      <c r="A225" s="6"/>
      <c r="B225" s="63"/>
      <c r="C225" s="63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s="12" customFormat="1" ht="15.75" customHeight="1" x14ac:dyDescent="0.2">
      <c r="A226" s="63"/>
      <c r="C226" s="63"/>
      <c r="E226" s="63"/>
      <c r="F226" s="11"/>
      <c r="G226" s="11"/>
      <c r="H226" s="11"/>
      <c r="I226" s="11"/>
      <c r="J226" s="94"/>
      <c r="K226" s="11"/>
      <c r="L226" s="11"/>
      <c r="M226" s="11"/>
    </row>
    <row r="227" spans="1:14" s="7" customFormat="1" ht="15.75" customHeight="1" x14ac:dyDescent="0.2">
      <c r="A227" s="6"/>
      <c r="B227" s="6" t="s">
        <v>208</v>
      </c>
      <c r="C227" s="65"/>
      <c r="D227" s="6"/>
      <c r="E227" s="6"/>
      <c r="F227" s="1" t="s">
        <v>207</v>
      </c>
      <c r="G227" s="1"/>
      <c r="H227" s="1"/>
      <c r="I227" s="1"/>
      <c r="J227" s="1"/>
      <c r="K227" s="1"/>
      <c r="L227" s="1"/>
      <c r="M227" s="1"/>
    </row>
    <row r="228" spans="1:14" s="7" customFormat="1" ht="15.75" customHeight="1" x14ac:dyDescent="0.2">
      <c r="A228" s="6"/>
      <c r="B228" s="6"/>
      <c r="C228" s="67"/>
      <c r="D228" s="6"/>
      <c r="E228" s="6"/>
      <c r="F228" s="1"/>
      <c r="G228" s="1"/>
      <c r="H228" s="1"/>
      <c r="I228" s="1"/>
      <c r="J228" s="1"/>
      <c r="K228" s="1"/>
      <c r="L228" s="1"/>
      <c r="M228" s="1"/>
    </row>
    <row r="229" spans="1:14" s="7" customFormat="1" ht="15.75" customHeight="1" x14ac:dyDescent="0.2">
      <c r="A229" s="6"/>
      <c r="B229" s="6"/>
      <c r="C229" s="6"/>
      <c r="D229" s="6"/>
      <c r="E229" s="6"/>
      <c r="F229" s="1"/>
      <c r="G229" s="1"/>
      <c r="H229" s="1"/>
      <c r="I229" s="1"/>
      <c r="J229" s="1"/>
      <c r="K229" s="1"/>
      <c r="L229" s="1"/>
      <c r="M229" s="1"/>
    </row>
    <row r="230" spans="1:14" s="7" customFormat="1" ht="15.75" customHeight="1" x14ac:dyDescent="0.2">
      <c r="A230" s="6"/>
      <c r="B230" s="6"/>
      <c r="C230" s="6"/>
      <c r="D230" s="6"/>
      <c r="E230" s="6"/>
      <c r="F230" s="1"/>
      <c r="G230" s="1"/>
      <c r="H230" s="1"/>
      <c r="I230" s="1"/>
      <c r="J230" s="1"/>
      <c r="K230" s="1"/>
      <c r="L230" s="1"/>
      <c r="M230" s="1"/>
    </row>
    <row r="231" spans="1:14" s="7" customFormat="1" ht="15.75" customHeight="1" x14ac:dyDescent="0.2">
      <c r="A231" s="66"/>
      <c r="B231" s="6"/>
      <c r="C231" s="6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4" s="7" customFormat="1" ht="15.75" customHeight="1" x14ac:dyDescent="0.2">
      <c r="A232" s="66"/>
      <c r="B232" s="6"/>
      <c r="C232" s="6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4" s="7" customFormat="1" ht="15.75" customHeight="1" x14ac:dyDescent="0.2">
      <c r="A233" s="66"/>
      <c r="B233" s="6"/>
      <c r="C233" s="6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4" s="7" customFormat="1" ht="15.75" customHeight="1" x14ac:dyDescent="0.2">
      <c r="A234" s="66"/>
      <c r="B234" s="6"/>
      <c r="C234" s="6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4" s="7" customFormat="1" ht="15.75" customHeight="1" x14ac:dyDescent="0.2">
      <c r="A235" s="66"/>
      <c r="B235" s="6"/>
      <c r="C235" s="6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4" s="7" customFormat="1" ht="15.75" customHeight="1" x14ac:dyDescent="0.2">
      <c r="A236" s="6"/>
      <c r="B236" s="6"/>
      <c r="C236" s="6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4" s="7" customFormat="1" ht="15.75" customHeight="1" x14ac:dyDescent="0.2">
      <c r="A237" s="6"/>
      <c r="B237" s="6"/>
      <c r="C237" s="6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4" s="7" customFormat="1" ht="15.75" customHeight="1" x14ac:dyDescent="0.2">
      <c r="A238" s="6"/>
      <c r="B238" s="6"/>
      <c r="C238" s="6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4" s="7" customFormat="1" ht="15.75" customHeight="1" x14ac:dyDescent="0.2">
      <c r="A239" s="6"/>
      <c r="B239" s="6"/>
      <c r="C239" s="6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4" s="7" customFormat="1" ht="15.75" customHeight="1" x14ac:dyDescent="0.2">
      <c r="A240" s="6"/>
      <c r="B240" s="6"/>
      <c r="C240" s="6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s="7" customFormat="1" ht="15.75" customHeight="1" x14ac:dyDescent="0.2">
      <c r="A241" s="6"/>
      <c r="B241" s="6"/>
      <c r="C241" s="6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s="7" customFormat="1" ht="15.75" customHeight="1" x14ac:dyDescent="0.2">
      <c r="A242" s="6"/>
      <c r="B242" s="6"/>
      <c r="C242" s="6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s="7" customFormat="1" ht="15.75" customHeight="1" x14ac:dyDescent="0.2">
      <c r="A243" s="6"/>
      <c r="B243" s="6"/>
      <c r="C243" s="6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s="7" customFormat="1" ht="15.75" customHeight="1" x14ac:dyDescent="0.2">
      <c r="A244" s="6"/>
      <c r="B244" s="6"/>
      <c r="C244" s="6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s="7" customFormat="1" ht="15.75" customHeight="1" x14ac:dyDescent="0.2">
      <c r="A245" s="6"/>
      <c r="B245" s="6"/>
      <c r="C245" s="6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s="7" customFormat="1" ht="15.75" customHeight="1" x14ac:dyDescent="0.2">
      <c r="A246" s="6"/>
      <c r="B246" s="6"/>
      <c r="C246" s="6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s="7" customFormat="1" ht="15.75" customHeight="1" x14ac:dyDescent="0.2">
      <c r="A247" s="6"/>
      <c r="B247" s="6"/>
      <c r="C247" s="6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s="7" customFormat="1" ht="15.75" customHeight="1" x14ac:dyDescent="0.2">
      <c r="A248" s="6"/>
      <c r="B248" s="6"/>
      <c r="C248" s="6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s="7" customFormat="1" ht="15.75" customHeight="1" x14ac:dyDescent="0.2">
      <c r="A249" s="6"/>
      <c r="B249" s="6"/>
      <c r="C249" s="6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s="7" customFormat="1" ht="15.75" customHeight="1" x14ac:dyDescent="0.2">
      <c r="A250" s="6"/>
      <c r="B250" s="6"/>
      <c r="C250" s="6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s="7" customFormat="1" ht="15.75" customHeight="1" x14ac:dyDescent="0.2">
      <c r="A251" s="6"/>
      <c r="B251" s="6"/>
      <c r="C251" s="6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s="7" customFormat="1" ht="15.75" customHeight="1" x14ac:dyDescent="0.2">
      <c r="A252" s="6"/>
      <c r="B252" s="6"/>
      <c r="C252" s="6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s="7" customFormat="1" ht="15.75" customHeight="1" x14ac:dyDescent="0.2">
      <c r="A253" s="6"/>
      <c r="B253" s="6"/>
      <c r="C253" s="6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s="7" customFormat="1" ht="15.75" customHeight="1" x14ac:dyDescent="0.2">
      <c r="A254" s="6"/>
      <c r="B254" s="6"/>
      <c r="C254" s="6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s="7" customFormat="1" ht="15.75" customHeight="1" x14ac:dyDescent="0.2">
      <c r="A255" s="6"/>
      <c r="B255" s="6"/>
      <c r="C255" s="6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s="7" customFormat="1" ht="15.75" customHeight="1" x14ac:dyDescent="0.2">
      <c r="A256" s="6"/>
      <c r="B256" s="6"/>
      <c r="C256" s="6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s="7" customFormat="1" ht="15.75" customHeight="1" x14ac:dyDescent="0.2">
      <c r="A257" s="6"/>
      <c r="B257" s="6"/>
      <c r="C257" s="6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s="7" customFormat="1" ht="15.75" customHeight="1" x14ac:dyDescent="0.2">
      <c r="A258" s="6"/>
      <c r="B258" s="6"/>
      <c r="C258" s="6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s="7" customFormat="1" ht="15.75" customHeight="1" x14ac:dyDescent="0.2">
      <c r="A259" s="6"/>
      <c r="B259" s="6"/>
      <c r="C259" s="6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s="7" customFormat="1" ht="15.75" customHeight="1" x14ac:dyDescent="0.2">
      <c r="A260" s="6"/>
      <c r="B260" s="6"/>
      <c r="C260" s="6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s="7" customFormat="1" ht="15.75" customHeight="1" x14ac:dyDescent="0.2">
      <c r="A261" s="6"/>
      <c r="B261" s="6"/>
      <c r="C261" s="6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s="7" customFormat="1" ht="15.75" customHeight="1" x14ac:dyDescent="0.2">
      <c r="A262" s="6"/>
      <c r="B262" s="6"/>
      <c r="C262" s="6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s="7" customFormat="1" ht="15.75" customHeight="1" x14ac:dyDescent="0.2">
      <c r="A263" s="6"/>
      <c r="B263" s="6"/>
      <c r="C263" s="6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s="7" customFormat="1" ht="15.75" customHeight="1" x14ac:dyDescent="0.2">
      <c r="A264" s="6"/>
      <c r="B264" s="6"/>
      <c r="C264" s="6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s="7" customFormat="1" ht="15.75" customHeight="1" x14ac:dyDescent="0.2">
      <c r="A265" s="6"/>
      <c r="B265" s="6"/>
      <c r="C265" s="6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s="7" customFormat="1" ht="15.75" customHeight="1" x14ac:dyDescent="0.2">
      <c r="A266" s="6"/>
      <c r="B266" s="6"/>
      <c r="C266" s="6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s="7" customFormat="1" ht="15.75" customHeight="1" x14ac:dyDescent="0.2">
      <c r="A267" s="6"/>
      <c r="B267" s="6"/>
      <c r="C267" s="6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s="7" customFormat="1" ht="15.75" customHeight="1" x14ac:dyDescent="0.2">
      <c r="A268" s="6"/>
      <c r="B268" s="6"/>
      <c r="C268" s="6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s="7" customFormat="1" ht="15.75" customHeight="1" x14ac:dyDescent="0.2">
      <c r="A269" s="6"/>
      <c r="B269" s="6"/>
      <c r="C269" s="6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s="7" customFormat="1" ht="15.75" customHeight="1" x14ac:dyDescent="0.2">
      <c r="A270" s="6"/>
      <c r="B270" s="6"/>
      <c r="C270" s="6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s="7" customFormat="1" ht="15.75" customHeight="1" x14ac:dyDescent="0.2">
      <c r="A271" s="6"/>
      <c r="B271" s="6"/>
      <c r="C271" s="6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s="7" customFormat="1" ht="15.75" customHeight="1" x14ac:dyDescent="0.2">
      <c r="A272" s="6"/>
      <c r="B272" s="6"/>
      <c r="C272" s="6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s="7" customFormat="1" ht="15.75" customHeight="1" x14ac:dyDescent="0.2">
      <c r="A273" s="6"/>
      <c r="B273" s="6"/>
      <c r="C273" s="6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s="7" customFormat="1" ht="15.75" customHeight="1" x14ac:dyDescent="0.2">
      <c r="A274" s="6"/>
      <c r="B274" s="6"/>
      <c r="C274" s="6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s="7" customFormat="1" ht="15.75" customHeight="1" x14ac:dyDescent="0.2">
      <c r="A275" s="6"/>
      <c r="B275" s="6"/>
      <c r="C275" s="6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s="7" customFormat="1" ht="15.75" customHeight="1" x14ac:dyDescent="0.2">
      <c r="A276" s="6"/>
      <c r="B276" s="6"/>
      <c r="C276" s="6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s="7" customFormat="1" ht="15.75" customHeight="1" x14ac:dyDescent="0.2">
      <c r="A277" s="6"/>
      <c r="B277" s="6"/>
      <c r="C277" s="6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s="7" customFormat="1" ht="15.75" customHeight="1" x14ac:dyDescent="0.2">
      <c r="A278" s="6"/>
      <c r="B278" s="6"/>
      <c r="C278" s="6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s="7" customFormat="1" ht="15.75" customHeight="1" x14ac:dyDescent="0.2">
      <c r="A279" s="6"/>
      <c r="B279" s="6"/>
      <c r="C279" s="6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s="7" customFormat="1" ht="15.75" customHeight="1" x14ac:dyDescent="0.2">
      <c r="A280" s="6"/>
      <c r="B280" s="6"/>
      <c r="C280" s="6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s="7" customFormat="1" ht="15.75" customHeight="1" x14ac:dyDescent="0.2">
      <c r="A281" s="6"/>
      <c r="B281" s="6"/>
      <c r="C281" s="6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s="7" customFormat="1" ht="15.75" customHeight="1" x14ac:dyDescent="0.2">
      <c r="A282" s="6"/>
      <c r="B282" s="6"/>
      <c r="C282" s="6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s="7" customFormat="1" ht="15.75" customHeight="1" x14ac:dyDescent="0.2">
      <c r="A283" s="6"/>
      <c r="B283" s="6"/>
      <c r="C283" s="6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s="7" customFormat="1" ht="15.75" customHeight="1" x14ac:dyDescent="0.2">
      <c r="A284" s="6"/>
      <c r="B284" s="6"/>
      <c r="C284" s="6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s="7" customFormat="1" ht="15.75" customHeight="1" x14ac:dyDescent="0.2">
      <c r="A285" s="6"/>
      <c r="B285" s="6"/>
      <c r="C285" s="6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s="7" customFormat="1" ht="15.75" customHeight="1" x14ac:dyDescent="0.2">
      <c r="A286" s="6"/>
      <c r="B286" s="6"/>
      <c r="C286" s="6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s="7" customFormat="1" ht="15.75" customHeight="1" x14ac:dyDescent="0.2">
      <c r="A287" s="6"/>
      <c r="B287" s="6"/>
      <c r="C287" s="6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s="7" customFormat="1" ht="15.75" customHeight="1" x14ac:dyDescent="0.2">
      <c r="A288" s="6"/>
      <c r="B288" s="6"/>
      <c r="C288" s="6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s="7" customFormat="1" ht="15.75" customHeight="1" x14ac:dyDescent="0.2">
      <c r="A289" s="6"/>
      <c r="B289" s="6"/>
      <c r="C289" s="6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s="7" customFormat="1" ht="15.75" customHeight="1" x14ac:dyDescent="0.2">
      <c r="A290" s="6"/>
      <c r="B290" s="6"/>
      <c r="C290" s="6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s="7" customFormat="1" ht="15.75" customHeight="1" x14ac:dyDescent="0.2">
      <c r="A291" s="6"/>
      <c r="B291" s="6"/>
      <c r="C291" s="6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s="7" customFormat="1" ht="15.75" customHeight="1" x14ac:dyDescent="0.2">
      <c r="A292" s="6"/>
      <c r="B292" s="6"/>
      <c r="C292" s="6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s="7" customFormat="1" ht="15.75" customHeight="1" x14ac:dyDescent="0.2">
      <c r="A293" s="6"/>
      <c r="B293" s="6"/>
      <c r="C293" s="6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s="7" customFormat="1" ht="15.75" customHeight="1" x14ac:dyDescent="0.2">
      <c r="A294" s="6"/>
      <c r="B294" s="6"/>
      <c r="C294" s="6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s="7" customFormat="1" ht="15.75" customHeight="1" x14ac:dyDescent="0.2">
      <c r="A295" s="6"/>
      <c r="B295" s="6"/>
      <c r="C295" s="6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s="7" customFormat="1" ht="15.75" customHeight="1" x14ac:dyDescent="0.2">
      <c r="A296" s="6"/>
      <c r="B296" s="6"/>
      <c r="C296" s="6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s="7" customFormat="1" ht="15.75" customHeight="1" x14ac:dyDescent="0.2">
      <c r="A297" s="6"/>
      <c r="B297" s="6"/>
      <c r="C297" s="6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s="7" customFormat="1" ht="15.75" customHeight="1" x14ac:dyDescent="0.2">
      <c r="A298" s="6"/>
      <c r="B298" s="6"/>
      <c r="C298" s="6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s="7" customFormat="1" ht="15.75" customHeight="1" x14ac:dyDescent="0.2">
      <c r="A299" s="6"/>
      <c r="B299" s="6"/>
      <c r="C299" s="6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s="7" customFormat="1" ht="15.75" customHeight="1" x14ac:dyDescent="0.2">
      <c r="A300" s="6"/>
      <c r="B300" s="6"/>
      <c r="C300" s="6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s="7" customFormat="1" ht="15.75" customHeight="1" x14ac:dyDescent="0.2">
      <c r="A301" s="6"/>
      <c r="B301" s="6"/>
      <c r="C301" s="6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s="7" customFormat="1" ht="15.75" customHeight="1" x14ac:dyDescent="0.2">
      <c r="A302" s="6"/>
      <c r="B302" s="6"/>
      <c r="C302" s="6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s="7" customFormat="1" ht="15.75" customHeight="1" x14ac:dyDescent="0.2">
      <c r="A303" s="6"/>
      <c r="B303" s="6"/>
      <c r="C303" s="6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.75" customHeight="1" x14ac:dyDescent="0.2">
      <c r="A304" s="6"/>
      <c r="B304" s="6"/>
      <c r="C304" s="6"/>
    </row>
    <row r="305" spans="1:3" ht="15.75" customHeight="1" x14ac:dyDescent="0.2">
      <c r="A305" s="6"/>
      <c r="B305" s="6"/>
      <c r="C305" s="6"/>
    </row>
    <row r="306" spans="1:3" ht="15.75" customHeight="1" x14ac:dyDescent="0.2">
      <c r="A306" s="6"/>
      <c r="B306" s="6"/>
      <c r="C306" s="6"/>
    </row>
    <row r="307" spans="1:3" ht="15.75" customHeight="1" x14ac:dyDescent="0.2">
      <c r="A307" s="6"/>
      <c r="B307" s="6"/>
      <c r="C307" s="6"/>
    </row>
    <row r="308" spans="1:3" ht="15.75" customHeight="1" x14ac:dyDescent="0.2">
      <c r="A308" s="6"/>
      <c r="B308" s="6"/>
      <c r="C308" s="6"/>
    </row>
    <row r="309" spans="1:3" ht="15.75" customHeight="1" x14ac:dyDescent="0.2">
      <c r="A309" s="6"/>
      <c r="B309" s="6"/>
      <c r="C309" s="6"/>
    </row>
    <row r="310" spans="1:3" ht="15.75" customHeight="1" x14ac:dyDescent="0.2">
      <c r="A310" s="6"/>
      <c r="B310" s="6"/>
      <c r="C310" s="6"/>
    </row>
    <row r="311" spans="1:3" ht="15.75" customHeight="1" x14ac:dyDescent="0.2">
      <c r="A311" s="6"/>
      <c r="B311" s="6"/>
      <c r="C311" s="6"/>
    </row>
    <row r="312" spans="1:3" ht="15.75" customHeight="1" x14ac:dyDescent="0.2">
      <c r="A312" s="6"/>
      <c r="B312" s="6"/>
      <c r="C312" s="6"/>
    </row>
    <row r="313" spans="1:3" ht="15.75" customHeight="1" x14ac:dyDescent="0.2">
      <c r="A313" s="6"/>
      <c r="B313" s="6"/>
      <c r="C313" s="6"/>
    </row>
    <row r="314" spans="1:3" ht="15.75" customHeight="1" x14ac:dyDescent="0.2">
      <c r="A314" s="6"/>
      <c r="B314" s="6"/>
      <c r="C314" s="6"/>
    </row>
    <row r="315" spans="1:3" ht="15.75" customHeight="1" x14ac:dyDescent="0.2">
      <c r="A315" s="6"/>
      <c r="B315" s="6"/>
      <c r="C315" s="6"/>
    </row>
    <row r="316" spans="1:3" ht="15.75" customHeight="1" x14ac:dyDescent="0.2">
      <c r="A316" s="6"/>
      <c r="B316" s="6"/>
      <c r="C316" s="6"/>
    </row>
    <row r="317" spans="1:3" ht="15.75" customHeight="1" x14ac:dyDescent="0.2">
      <c r="A317" s="6"/>
      <c r="B317" s="6"/>
      <c r="C317" s="6"/>
    </row>
    <row r="318" spans="1:3" ht="15.75" customHeight="1" x14ac:dyDescent="0.2">
      <c r="A318" s="6"/>
      <c r="B318" s="6"/>
      <c r="C318" s="6"/>
    </row>
    <row r="319" spans="1:3" ht="15.75" customHeight="1" x14ac:dyDescent="0.2">
      <c r="A319" s="6"/>
      <c r="B319" s="6"/>
      <c r="C319" s="6"/>
    </row>
    <row r="320" spans="1:3" ht="15.75" customHeight="1" x14ac:dyDescent="0.2">
      <c r="A320" s="6"/>
      <c r="B320" s="6"/>
      <c r="C320" s="6"/>
    </row>
    <row r="321" spans="1:3" ht="15.75" customHeight="1" x14ac:dyDescent="0.2">
      <c r="A321" s="6"/>
      <c r="B321" s="6"/>
      <c r="C321" s="6"/>
    </row>
    <row r="322" spans="1:3" ht="15.75" customHeight="1" x14ac:dyDescent="0.2">
      <c r="A322" s="6"/>
      <c r="B322" s="6"/>
      <c r="C322" s="6"/>
    </row>
    <row r="323" spans="1:3" ht="15.75" customHeight="1" x14ac:dyDescent="0.2">
      <c r="A323" s="6"/>
      <c r="B323" s="6"/>
      <c r="C323" s="6"/>
    </row>
    <row r="324" spans="1:3" ht="15.75" customHeight="1" x14ac:dyDescent="0.2">
      <c r="A324" s="6"/>
      <c r="B324" s="6"/>
      <c r="C324" s="6"/>
    </row>
    <row r="325" spans="1:3" ht="15.75" customHeight="1" x14ac:dyDescent="0.2">
      <c r="A325" s="6"/>
      <c r="B325" s="6"/>
      <c r="C325" s="6"/>
    </row>
    <row r="326" spans="1:3" ht="15.75" customHeight="1" x14ac:dyDescent="0.2">
      <c r="A326" s="6"/>
      <c r="B326" s="6"/>
      <c r="C326" s="6"/>
    </row>
    <row r="327" spans="1:3" ht="15.75" customHeight="1" x14ac:dyDescent="0.2">
      <c r="A327" s="6"/>
      <c r="B327" s="6"/>
      <c r="C327" s="6"/>
    </row>
    <row r="328" spans="1:3" ht="15.75" customHeight="1" x14ac:dyDescent="0.2">
      <c r="A328" s="6"/>
      <c r="B328" s="6"/>
      <c r="C328" s="6"/>
    </row>
    <row r="329" spans="1:3" ht="15.75" customHeight="1" x14ac:dyDescent="0.2">
      <c r="A329" s="6"/>
      <c r="B329" s="6"/>
      <c r="C329" s="6"/>
    </row>
    <row r="330" spans="1:3" ht="15.75" customHeight="1" x14ac:dyDescent="0.2">
      <c r="A330" s="6"/>
      <c r="B330" s="6"/>
      <c r="C330" s="6"/>
    </row>
    <row r="331" spans="1:3" ht="15.75" customHeight="1" x14ac:dyDescent="0.2">
      <c r="A331" s="6"/>
      <c r="B331" s="6"/>
      <c r="C331" s="6"/>
    </row>
    <row r="332" spans="1:3" ht="15.75" customHeight="1" x14ac:dyDescent="0.2">
      <c r="A332" s="6"/>
      <c r="B332" s="6"/>
      <c r="C332" s="6"/>
    </row>
    <row r="333" spans="1:3" ht="15.75" customHeight="1" x14ac:dyDescent="0.2">
      <c r="A333" s="6"/>
      <c r="B333" s="6"/>
      <c r="C333" s="6"/>
    </row>
    <row r="334" spans="1:3" ht="15.75" customHeight="1" x14ac:dyDescent="0.2">
      <c r="A334" s="6"/>
      <c r="B334" s="6"/>
      <c r="C334" s="6"/>
    </row>
    <row r="335" spans="1:3" ht="15.75" customHeight="1" x14ac:dyDescent="0.2">
      <c r="A335" s="6"/>
      <c r="B335" s="6"/>
      <c r="C335" s="6"/>
    </row>
    <row r="336" spans="1:3" ht="15.75" customHeight="1" x14ac:dyDescent="0.2">
      <c r="A336" s="6"/>
      <c r="B336" s="6"/>
      <c r="C336" s="6"/>
    </row>
    <row r="337" spans="1:3" ht="15.75" customHeight="1" x14ac:dyDescent="0.2">
      <c r="A337" s="6"/>
      <c r="B337" s="6"/>
      <c r="C337" s="6"/>
    </row>
    <row r="338" spans="1:3" ht="15.75" customHeight="1" x14ac:dyDescent="0.2">
      <c r="A338" s="6"/>
      <c r="B338" s="6"/>
      <c r="C338" s="6"/>
    </row>
    <row r="339" spans="1:3" ht="15.75" customHeight="1" x14ac:dyDescent="0.2">
      <c r="A339" s="6"/>
      <c r="B339" s="6"/>
      <c r="C339" s="6"/>
    </row>
    <row r="340" spans="1:3" ht="15.75" customHeight="1" x14ac:dyDescent="0.2">
      <c r="A340" s="6"/>
      <c r="B340" s="6"/>
      <c r="C340" s="6"/>
    </row>
    <row r="341" spans="1:3" ht="15.75" customHeight="1" x14ac:dyDescent="0.2">
      <c r="A341" s="6"/>
      <c r="B341" s="6"/>
      <c r="C341" s="6"/>
    </row>
    <row r="342" spans="1:3" ht="15.75" customHeight="1" x14ac:dyDescent="0.2">
      <c r="A342" s="6"/>
      <c r="B342" s="6"/>
      <c r="C342" s="6"/>
    </row>
    <row r="343" spans="1:3" ht="15.75" customHeight="1" x14ac:dyDescent="0.2">
      <c r="A343" s="6"/>
      <c r="B343" s="6"/>
      <c r="C343" s="6"/>
    </row>
    <row r="344" spans="1:3" ht="15.75" customHeight="1" x14ac:dyDescent="0.2">
      <c r="A344" s="6"/>
      <c r="B344" s="6"/>
      <c r="C344" s="6"/>
    </row>
    <row r="345" spans="1:3" ht="15.75" customHeight="1" x14ac:dyDescent="0.2">
      <c r="A345" s="6"/>
      <c r="B345" s="6"/>
      <c r="C345" s="6"/>
    </row>
    <row r="346" spans="1:3" ht="15.75" customHeight="1" x14ac:dyDescent="0.2">
      <c r="A346" s="6"/>
      <c r="B346" s="6"/>
      <c r="C346" s="6"/>
    </row>
    <row r="347" spans="1:3" ht="15.75" customHeight="1" x14ac:dyDescent="0.2">
      <c r="A347" s="6"/>
      <c r="B347" s="6"/>
      <c r="C347" s="6"/>
    </row>
    <row r="348" spans="1:3" ht="15.75" customHeight="1" x14ac:dyDescent="0.2">
      <c r="A348" s="6"/>
      <c r="B348" s="6"/>
      <c r="C348" s="6"/>
    </row>
    <row r="349" spans="1:3" ht="15.75" customHeight="1" x14ac:dyDescent="0.2">
      <c r="A349" s="6"/>
      <c r="B349" s="6"/>
      <c r="C349" s="6"/>
    </row>
    <row r="350" spans="1:3" ht="15.75" customHeight="1" x14ac:dyDescent="0.2">
      <c r="A350" s="6"/>
      <c r="B350" s="6"/>
      <c r="C350" s="6"/>
    </row>
    <row r="351" spans="1:3" ht="15.75" customHeight="1" x14ac:dyDescent="0.2">
      <c r="A351" s="6"/>
      <c r="B351" s="6"/>
      <c r="C351" s="6"/>
    </row>
    <row r="352" spans="1:3" ht="15.75" customHeight="1" x14ac:dyDescent="0.2">
      <c r="A352" s="6"/>
      <c r="B352" s="6"/>
      <c r="C352" s="6"/>
    </row>
    <row r="353" spans="1:3" ht="15.75" customHeight="1" x14ac:dyDescent="0.2">
      <c r="A353" s="6"/>
      <c r="B353" s="6"/>
      <c r="C353" s="6"/>
    </row>
    <row r="354" spans="1:3" ht="15.75" customHeight="1" x14ac:dyDescent="0.2">
      <c r="A354" s="6"/>
      <c r="B354" s="6"/>
      <c r="C354" s="6"/>
    </row>
    <row r="355" spans="1:3" ht="15.75" customHeight="1" x14ac:dyDescent="0.2">
      <c r="A355" s="6"/>
      <c r="B355" s="6"/>
      <c r="C355" s="6"/>
    </row>
    <row r="356" spans="1:3" ht="15.75" customHeight="1" x14ac:dyDescent="0.2">
      <c r="A356" s="6"/>
      <c r="B356" s="6"/>
      <c r="C356" s="6"/>
    </row>
    <row r="357" spans="1:3" ht="15.75" customHeight="1" x14ac:dyDescent="0.2">
      <c r="A357" s="6"/>
      <c r="B357" s="6"/>
      <c r="C357" s="6"/>
    </row>
    <row r="358" spans="1:3" ht="15.75" customHeight="1" x14ac:dyDescent="0.2">
      <c r="A358" s="6"/>
      <c r="B358" s="6"/>
      <c r="C358" s="6"/>
    </row>
    <row r="359" spans="1:3" ht="15.75" customHeight="1" x14ac:dyDescent="0.2">
      <c r="A359" s="6"/>
      <c r="B359" s="6"/>
      <c r="C359" s="6"/>
    </row>
    <row r="360" spans="1:3" ht="15.75" customHeight="1" x14ac:dyDescent="0.2">
      <c r="A360" s="6"/>
      <c r="B360" s="6"/>
      <c r="C360" s="6"/>
    </row>
    <row r="361" spans="1:3" ht="15.75" customHeight="1" x14ac:dyDescent="0.2">
      <c r="A361" s="6"/>
      <c r="B361" s="6"/>
      <c r="C361" s="6"/>
    </row>
    <row r="362" spans="1:3" ht="15.75" customHeight="1" x14ac:dyDescent="0.2">
      <c r="A362" s="6"/>
      <c r="B362" s="6"/>
      <c r="C362" s="6"/>
    </row>
    <row r="363" spans="1:3" ht="15.75" customHeight="1" x14ac:dyDescent="0.2">
      <c r="A363" s="6"/>
      <c r="B363" s="6"/>
      <c r="C363" s="6"/>
    </row>
    <row r="364" spans="1:3" ht="15.75" customHeight="1" x14ac:dyDescent="0.2">
      <c r="A364" s="6"/>
      <c r="B364" s="6"/>
      <c r="C364" s="6"/>
    </row>
    <row r="365" spans="1:3" ht="15.75" customHeight="1" x14ac:dyDescent="0.2">
      <c r="A365" s="6"/>
      <c r="B365" s="6"/>
      <c r="C365" s="6"/>
    </row>
    <row r="366" spans="1:3" ht="15.75" customHeight="1" x14ac:dyDescent="0.2">
      <c r="A366" s="6"/>
      <c r="B366" s="6"/>
      <c r="C366" s="6"/>
    </row>
    <row r="367" spans="1:3" ht="15.75" customHeight="1" x14ac:dyDescent="0.2">
      <c r="A367" s="6"/>
      <c r="B367" s="6"/>
      <c r="C367" s="6"/>
    </row>
    <row r="368" spans="1:3" ht="15.75" customHeight="1" x14ac:dyDescent="0.2">
      <c r="A368" s="6"/>
      <c r="B368" s="6"/>
      <c r="C368" s="6"/>
    </row>
    <row r="369" spans="1:3" ht="15.75" customHeight="1" x14ac:dyDescent="0.2">
      <c r="A369" s="6"/>
      <c r="B369" s="6"/>
      <c r="C369" s="6"/>
    </row>
    <row r="370" spans="1:3" ht="15.75" customHeight="1" x14ac:dyDescent="0.2">
      <c r="A370" s="6"/>
      <c r="B370" s="6"/>
      <c r="C370" s="6"/>
    </row>
    <row r="371" spans="1:3" ht="15.75" customHeight="1" x14ac:dyDescent="0.2">
      <c r="A371" s="6"/>
      <c r="B371" s="6"/>
      <c r="C371" s="6"/>
    </row>
    <row r="372" spans="1:3" ht="15.75" customHeight="1" x14ac:dyDescent="0.2">
      <c r="A372" s="6"/>
      <c r="B372" s="6"/>
      <c r="C372" s="6"/>
    </row>
    <row r="373" spans="1:3" ht="15.75" customHeight="1" x14ac:dyDescent="0.2">
      <c r="A373" s="6"/>
      <c r="B373" s="6"/>
      <c r="C373" s="6"/>
    </row>
    <row r="374" spans="1:3" ht="15.75" customHeight="1" x14ac:dyDescent="0.2">
      <c r="A374" s="6"/>
      <c r="B374" s="6"/>
      <c r="C374" s="6"/>
    </row>
    <row r="375" spans="1:3" ht="15.75" customHeight="1" x14ac:dyDescent="0.2">
      <c r="A375" s="6"/>
      <c r="B375" s="6"/>
      <c r="C375" s="6"/>
    </row>
    <row r="376" spans="1:3" ht="15.75" customHeight="1" x14ac:dyDescent="0.2">
      <c r="A376" s="6"/>
      <c r="B376" s="6"/>
      <c r="C376" s="6"/>
    </row>
    <row r="377" spans="1:3" ht="15.75" customHeight="1" x14ac:dyDescent="0.2">
      <c r="A377" s="6"/>
      <c r="B377" s="6"/>
      <c r="C377" s="6"/>
    </row>
    <row r="378" spans="1:3" ht="15.75" customHeight="1" x14ac:dyDescent="0.2">
      <c r="A378" s="6"/>
      <c r="B378" s="6"/>
      <c r="C378" s="6"/>
    </row>
    <row r="379" spans="1:3" ht="15.75" customHeight="1" x14ac:dyDescent="0.2">
      <c r="A379" s="6"/>
      <c r="B379" s="6"/>
      <c r="C379" s="6"/>
    </row>
    <row r="380" spans="1:3" ht="15.75" customHeight="1" x14ac:dyDescent="0.2">
      <c r="A380" s="6"/>
      <c r="B380" s="6"/>
      <c r="C380" s="6"/>
    </row>
    <row r="381" spans="1:3" ht="15.75" customHeight="1" x14ac:dyDescent="0.2">
      <c r="A381" s="6"/>
      <c r="B381" s="6"/>
      <c r="C381" s="6"/>
    </row>
    <row r="382" spans="1:3" ht="15.75" customHeight="1" x14ac:dyDescent="0.2">
      <c r="A382" s="6"/>
      <c r="B382" s="6"/>
      <c r="C382" s="6"/>
    </row>
    <row r="383" spans="1:3" ht="15.75" customHeight="1" x14ac:dyDescent="0.2">
      <c r="A383" s="6"/>
      <c r="B383" s="6"/>
      <c r="C383" s="6"/>
    </row>
    <row r="384" spans="1:3" ht="15.75" customHeight="1" x14ac:dyDescent="0.2">
      <c r="A384" s="6"/>
      <c r="B384" s="6"/>
      <c r="C384" s="6"/>
    </row>
    <row r="385" spans="1:3" ht="15.75" customHeight="1" x14ac:dyDescent="0.2">
      <c r="A385" s="6"/>
      <c r="B385" s="6"/>
      <c r="C385" s="6"/>
    </row>
    <row r="386" spans="1:3" ht="15.75" customHeight="1" x14ac:dyDescent="0.2">
      <c r="A386" s="6"/>
      <c r="B386" s="6"/>
      <c r="C386" s="6"/>
    </row>
    <row r="387" spans="1:3" ht="15.75" customHeight="1" x14ac:dyDescent="0.2">
      <c r="A387" s="6"/>
      <c r="B387" s="6"/>
      <c r="C387" s="6"/>
    </row>
    <row r="388" spans="1:3" ht="15.75" customHeight="1" x14ac:dyDescent="0.2">
      <c r="A388" s="6"/>
      <c r="B388" s="6"/>
      <c r="C388" s="6"/>
    </row>
    <row r="389" spans="1:3" ht="15.75" customHeight="1" x14ac:dyDescent="0.2">
      <c r="A389" s="6"/>
      <c r="B389" s="6"/>
      <c r="C389" s="6"/>
    </row>
    <row r="390" spans="1:3" ht="15.75" customHeight="1" x14ac:dyDescent="0.2">
      <c r="A390" s="6"/>
      <c r="B390" s="6"/>
      <c r="C390" s="6"/>
    </row>
    <row r="391" spans="1:3" ht="15.75" customHeight="1" x14ac:dyDescent="0.2">
      <c r="A391" s="6"/>
      <c r="B391" s="6"/>
      <c r="C391" s="6"/>
    </row>
    <row r="392" spans="1:3" ht="15.75" customHeight="1" x14ac:dyDescent="0.2">
      <c r="A392" s="6"/>
      <c r="B392" s="6"/>
      <c r="C392" s="6"/>
    </row>
    <row r="393" spans="1:3" ht="15.75" customHeight="1" x14ac:dyDescent="0.2">
      <c r="A393" s="6"/>
      <c r="B393" s="6"/>
      <c r="C393" s="6"/>
    </row>
    <row r="394" spans="1:3" ht="15.75" customHeight="1" x14ac:dyDescent="0.2">
      <c r="A394" s="6"/>
      <c r="B394" s="6"/>
      <c r="C394" s="6"/>
    </row>
    <row r="395" spans="1:3" ht="15.75" customHeight="1" x14ac:dyDescent="0.2">
      <c r="A395" s="6"/>
      <c r="B395" s="6"/>
      <c r="C395" s="6"/>
    </row>
    <row r="396" spans="1:3" ht="15.75" customHeight="1" x14ac:dyDescent="0.2">
      <c r="A396" s="6"/>
      <c r="B396" s="6"/>
      <c r="C396" s="6"/>
    </row>
    <row r="397" spans="1:3" ht="15.75" customHeight="1" x14ac:dyDescent="0.2">
      <c r="A397" s="6"/>
      <c r="B397" s="6"/>
      <c r="C397" s="6"/>
    </row>
    <row r="398" spans="1:3" ht="15.75" customHeight="1" x14ac:dyDescent="0.2">
      <c r="A398" s="6"/>
      <c r="B398" s="6"/>
      <c r="C398" s="6"/>
    </row>
    <row r="399" spans="1:3" ht="15.75" customHeight="1" x14ac:dyDescent="0.2">
      <c r="A399" s="6"/>
      <c r="B399" s="6"/>
      <c r="C399" s="6"/>
    </row>
    <row r="400" spans="1:3" ht="15.75" customHeight="1" x14ac:dyDescent="0.2">
      <c r="A400" s="6"/>
      <c r="B400" s="6"/>
      <c r="C400" s="6"/>
    </row>
    <row r="401" spans="1:3" ht="15.75" customHeight="1" x14ac:dyDescent="0.2">
      <c r="A401" s="6"/>
      <c r="B401" s="6"/>
      <c r="C401" s="6"/>
    </row>
    <row r="402" spans="1:3" ht="15.75" customHeight="1" x14ac:dyDescent="0.2">
      <c r="A402" s="6"/>
      <c r="B402" s="6"/>
      <c r="C402" s="6"/>
    </row>
    <row r="403" spans="1:3" ht="15.75" customHeight="1" x14ac:dyDescent="0.2">
      <c r="A403" s="6"/>
      <c r="B403" s="6"/>
      <c r="C403" s="6"/>
    </row>
    <row r="404" spans="1:3" ht="15.75" customHeight="1" x14ac:dyDescent="0.2">
      <c r="A404" s="6"/>
      <c r="B404" s="6"/>
      <c r="C404" s="6"/>
    </row>
    <row r="405" spans="1:3" ht="15.75" customHeight="1" x14ac:dyDescent="0.2">
      <c r="A405" s="6"/>
      <c r="B405" s="6"/>
      <c r="C405" s="6"/>
    </row>
    <row r="406" spans="1:3" ht="15.75" customHeight="1" x14ac:dyDescent="0.2">
      <c r="A406" s="6"/>
      <c r="B406" s="6"/>
      <c r="C406" s="6"/>
    </row>
    <row r="407" spans="1:3" ht="15.75" customHeight="1" x14ac:dyDescent="0.2">
      <c r="A407" s="6"/>
      <c r="B407" s="6"/>
      <c r="C407" s="6"/>
    </row>
    <row r="408" spans="1:3" ht="15.75" customHeight="1" x14ac:dyDescent="0.2">
      <c r="A408" s="6"/>
      <c r="B408" s="6"/>
      <c r="C408" s="6"/>
    </row>
    <row r="409" spans="1:3" ht="15.75" customHeight="1" x14ac:dyDescent="0.2">
      <c r="A409" s="6"/>
      <c r="B409" s="6"/>
      <c r="C409" s="6"/>
    </row>
    <row r="410" spans="1:3" ht="15.75" customHeight="1" x14ac:dyDescent="0.2">
      <c r="A410" s="6"/>
      <c r="B410" s="6"/>
      <c r="C410" s="6"/>
    </row>
    <row r="411" spans="1:3" ht="15.75" customHeight="1" x14ac:dyDescent="0.2">
      <c r="A411" s="6"/>
      <c r="B411" s="6"/>
      <c r="C411" s="6"/>
    </row>
    <row r="412" spans="1:3" ht="15.75" customHeight="1" x14ac:dyDescent="0.2">
      <c r="A412" s="6"/>
      <c r="B412" s="6"/>
      <c r="C412" s="6"/>
    </row>
    <row r="413" spans="1:3" ht="15.75" customHeight="1" x14ac:dyDescent="0.2">
      <c r="A413" s="6"/>
      <c r="B413" s="6"/>
      <c r="C413" s="6"/>
    </row>
    <row r="414" spans="1:3" ht="15.75" customHeight="1" x14ac:dyDescent="0.2">
      <c r="A414" s="6"/>
      <c r="B414" s="6"/>
      <c r="C414" s="6"/>
    </row>
    <row r="415" spans="1:3" ht="15.75" customHeight="1" x14ac:dyDescent="0.2">
      <c r="A415" s="6"/>
      <c r="B415" s="6"/>
      <c r="C415" s="6"/>
    </row>
    <row r="416" spans="1:3" ht="15.75" customHeight="1" x14ac:dyDescent="0.2">
      <c r="A416" s="6"/>
      <c r="B416" s="6"/>
      <c r="C416" s="6"/>
    </row>
    <row r="417" spans="1:3" ht="15.75" customHeight="1" x14ac:dyDescent="0.2">
      <c r="A417" s="6"/>
      <c r="B417" s="6"/>
      <c r="C417" s="6"/>
    </row>
    <row r="418" spans="1:3" ht="15.75" customHeight="1" x14ac:dyDescent="0.2">
      <c r="A418" s="6"/>
      <c r="B418" s="6"/>
      <c r="C418" s="6"/>
    </row>
    <row r="419" spans="1:3" ht="15.75" customHeight="1" x14ac:dyDescent="0.2">
      <c r="A419" s="6"/>
      <c r="B419" s="6"/>
      <c r="C419" s="6"/>
    </row>
    <row r="420" spans="1:3" ht="15.75" customHeight="1" x14ac:dyDescent="0.2">
      <c r="A420" s="6"/>
      <c r="B420" s="6"/>
      <c r="C420" s="6"/>
    </row>
    <row r="421" spans="1:3" ht="15.75" customHeight="1" x14ac:dyDescent="0.2">
      <c r="A421" s="6"/>
      <c r="B421" s="6"/>
      <c r="C421" s="6"/>
    </row>
    <row r="422" spans="1:3" ht="15.75" customHeight="1" x14ac:dyDescent="0.2">
      <c r="A422" s="6"/>
      <c r="B422" s="6"/>
      <c r="C422" s="6"/>
    </row>
    <row r="423" spans="1:3" ht="15.75" customHeight="1" x14ac:dyDescent="0.2">
      <c r="A423" s="6"/>
      <c r="B423" s="6"/>
      <c r="C423" s="6"/>
    </row>
    <row r="424" spans="1:3" ht="15.75" customHeight="1" x14ac:dyDescent="0.2">
      <c r="A424" s="6"/>
      <c r="B424" s="6"/>
      <c r="C424" s="6"/>
    </row>
    <row r="425" spans="1:3" ht="15.75" customHeight="1" x14ac:dyDescent="0.2">
      <c r="A425" s="6"/>
      <c r="B425" s="6"/>
      <c r="C425" s="6"/>
    </row>
    <row r="426" spans="1:3" ht="15.75" customHeight="1" x14ac:dyDescent="0.2">
      <c r="A426" s="6"/>
      <c r="B426" s="6"/>
      <c r="C426" s="6"/>
    </row>
    <row r="427" spans="1:3" ht="15.75" customHeight="1" x14ac:dyDescent="0.2">
      <c r="A427" s="6"/>
      <c r="B427" s="6"/>
      <c r="C427" s="6"/>
    </row>
    <row r="428" spans="1:3" ht="15.75" customHeight="1" x14ac:dyDescent="0.2">
      <c r="A428" s="6"/>
      <c r="B428" s="6"/>
      <c r="C428" s="6"/>
    </row>
    <row r="429" spans="1:3" ht="15.75" customHeight="1" x14ac:dyDescent="0.2">
      <c r="A429" s="6"/>
      <c r="B429" s="6"/>
      <c r="C429" s="6"/>
    </row>
    <row r="430" spans="1:3" ht="15.75" customHeight="1" x14ac:dyDescent="0.2">
      <c r="A430" s="6"/>
      <c r="B430" s="6"/>
      <c r="C430" s="6"/>
    </row>
    <row r="431" spans="1:3" ht="15.75" customHeight="1" x14ac:dyDescent="0.2">
      <c r="A431" s="6"/>
      <c r="B431" s="6"/>
      <c r="C431" s="6"/>
    </row>
    <row r="432" spans="1:3" ht="15.75" customHeight="1" x14ac:dyDescent="0.2">
      <c r="A432" s="6"/>
      <c r="B432" s="6"/>
      <c r="C432" s="6"/>
    </row>
    <row r="433" spans="1:3" ht="15.75" customHeight="1" x14ac:dyDescent="0.2">
      <c r="A433" s="6"/>
      <c r="B433" s="6"/>
      <c r="C433" s="6"/>
    </row>
    <row r="434" spans="1:3" ht="15.75" customHeight="1" x14ac:dyDescent="0.2">
      <c r="A434" s="6"/>
      <c r="B434" s="6"/>
      <c r="C434" s="6"/>
    </row>
    <row r="435" spans="1:3" ht="15.75" customHeight="1" x14ac:dyDescent="0.2">
      <c r="A435" s="6"/>
      <c r="B435" s="6"/>
      <c r="C435" s="6"/>
    </row>
    <row r="436" spans="1:3" ht="15.75" customHeight="1" x14ac:dyDescent="0.2">
      <c r="A436" s="6"/>
      <c r="B436" s="6"/>
      <c r="C436" s="6"/>
    </row>
    <row r="437" spans="1:3" ht="15.75" customHeight="1" x14ac:dyDescent="0.2">
      <c r="A437" s="6"/>
      <c r="B437" s="6"/>
      <c r="C437" s="6"/>
    </row>
    <row r="438" spans="1:3" ht="15.75" customHeight="1" x14ac:dyDescent="0.2">
      <c r="A438" s="6"/>
      <c r="B438" s="6"/>
      <c r="C438" s="6"/>
    </row>
    <row r="439" spans="1:3" ht="15.75" customHeight="1" x14ac:dyDescent="0.2">
      <c r="A439" s="6"/>
      <c r="B439" s="6"/>
      <c r="C439" s="6"/>
    </row>
    <row r="440" spans="1:3" ht="15.75" customHeight="1" x14ac:dyDescent="0.2">
      <c r="A440" s="6"/>
      <c r="B440" s="6"/>
      <c r="C440" s="6"/>
    </row>
    <row r="441" spans="1:3" ht="15.75" customHeight="1" x14ac:dyDescent="0.2">
      <c r="A441" s="6"/>
      <c r="B441" s="6"/>
      <c r="C441" s="6"/>
    </row>
    <row r="442" spans="1:3" ht="15.75" customHeight="1" x14ac:dyDescent="0.2">
      <c r="A442" s="6"/>
      <c r="B442" s="6"/>
      <c r="C442" s="6"/>
    </row>
    <row r="443" spans="1:3" ht="15.75" customHeight="1" x14ac:dyDescent="0.2">
      <c r="A443" s="6"/>
      <c r="B443" s="6"/>
      <c r="C443" s="6"/>
    </row>
    <row r="444" spans="1:3" ht="15.75" customHeight="1" x14ac:dyDescent="0.2">
      <c r="A444" s="6"/>
      <c r="B444" s="6"/>
      <c r="C444" s="6"/>
    </row>
    <row r="445" spans="1:3" ht="15.75" customHeight="1" x14ac:dyDescent="0.2">
      <c r="A445" s="6"/>
      <c r="B445" s="6"/>
      <c r="C445" s="6"/>
    </row>
    <row r="446" spans="1:3" ht="15.75" customHeight="1" x14ac:dyDescent="0.2">
      <c r="A446" s="6"/>
      <c r="B446" s="6"/>
      <c r="C446" s="6"/>
    </row>
    <row r="447" spans="1:3" ht="15.75" customHeight="1" x14ac:dyDescent="0.2">
      <c r="A447" s="6"/>
      <c r="B447" s="6"/>
      <c r="C447" s="6"/>
    </row>
    <row r="448" spans="1:3" ht="15.75" customHeight="1" x14ac:dyDescent="0.2">
      <c r="A448" s="6"/>
      <c r="B448" s="6"/>
      <c r="C448" s="6"/>
    </row>
    <row r="449" spans="1:3" ht="15.75" customHeight="1" x14ac:dyDescent="0.2">
      <c r="A449" s="6"/>
      <c r="B449" s="6"/>
      <c r="C449" s="6"/>
    </row>
    <row r="450" spans="1:3" ht="15.75" customHeight="1" x14ac:dyDescent="0.2">
      <c r="A450" s="6"/>
      <c r="B450" s="6"/>
      <c r="C450" s="6"/>
    </row>
    <row r="451" spans="1:3" ht="15.75" customHeight="1" x14ac:dyDescent="0.2">
      <c r="A451" s="6"/>
      <c r="B451" s="6"/>
      <c r="C451" s="6"/>
    </row>
    <row r="452" spans="1:3" ht="15.75" customHeight="1" x14ac:dyDescent="0.2">
      <c r="A452" s="6"/>
      <c r="B452" s="6"/>
      <c r="C452" s="6"/>
    </row>
    <row r="453" spans="1:3" ht="15.75" customHeight="1" x14ac:dyDescent="0.2">
      <c r="A453" s="6"/>
      <c r="B453" s="6"/>
      <c r="C453" s="6"/>
    </row>
    <row r="454" spans="1:3" ht="15.75" customHeight="1" x14ac:dyDescent="0.2">
      <c r="A454" s="6"/>
      <c r="B454" s="6"/>
      <c r="C454" s="6"/>
    </row>
    <row r="455" spans="1:3" ht="15.75" customHeight="1" x14ac:dyDescent="0.2">
      <c r="A455" s="6"/>
      <c r="B455" s="6"/>
      <c r="C455" s="6"/>
    </row>
    <row r="456" spans="1:3" ht="15.75" customHeight="1" x14ac:dyDescent="0.2">
      <c r="A456" s="6"/>
      <c r="B456" s="6"/>
      <c r="C456" s="6"/>
    </row>
    <row r="457" spans="1:3" ht="15.75" customHeight="1" x14ac:dyDescent="0.2">
      <c r="A457" s="6"/>
      <c r="B457" s="6"/>
      <c r="C457" s="6"/>
    </row>
    <row r="458" spans="1:3" ht="15.75" customHeight="1" x14ac:dyDescent="0.2">
      <c r="A458" s="6"/>
      <c r="B458" s="6"/>
      <c r="C458" s="6"/>
    </row>
    <row r="459" spans="1:3" ht="15.75" customHeight="1" x14ac:dyDescent="0.2">
      <c r="A459" s="6"/>
      <c r="B459" s="6"/>
      <c r="C459" s="6"/>
    </row>
    <row r="460" spans="1:3" ht="15.75" customHeight="1" x14ac:dyDescent="0.2">
      <c r="A460" s="6"/>
      <c r="B460" s="6"/>
      <c r="C460" s="6"/>
    </row>
    <row r="461" spans="1:3" ht="15.75" customHeight="1" x14ac:dyDescent="0.2">
      <c r="A461" s="6"/>
      <c r="B461" s="6"/>
      <c r="C461" s="6"/>
    </row>
    <row r="462" spans="1:3" ht="15.75" customHeight="1" x14ac:dyDescent="0.2">
      <c r="A462" s="6"/>
      <c r="B462" s="6"/>
      <c r="C462" s="6"/>
    </row>
    <row r="463" spans="1:3" ht="15.75" customHeight="1" x14ac:dyDescent="0.2">
      <c r="A463" s="6"/>
      <c r="B463" s="6"/>
      <c r="C463" s="6"/>
    </row>
    <row r="464" spans="1:3" ht="15.75" customHeight="1" x14ac:dyDescent="0.2">
      <c r="A464" s="6"/>
      <c r="B464" s="6"/>
      <c r="C464" s="6"/>
    </row>
    <row r="465" spans="1:3" ht="15.75" customHeight="1" x14ac:dyDescent="0.2">
      <c r="A465" s="6"/>
      <c r="B465" s="6"/>
      <c r="C465" s="6"/>
    </row>
    <row r="466" spans="1:3" ht="15.75" customHeight="1" x14ac:dyDescent="0.2">
      <c r="A466" s="6"/>
      <c r="B466" s="6"/>
      <c r="C466" s="6"/>
    </row>
    <row r="467" spans="1:3" ht="15.75" customHeight="1" x14ac:dyDescent="0.2">
      <c r="A467" s="6"/>
      <c r="B467" s="6"/>
      <c r="C467" s="6"/>
    </row>
    <row r="468" spans="1:3" ht="15.75" customHeight="1" x14ac:dyDescent="0.2">
      <c r="A468" s="6"/>
      <c r="B468" s="6"/>
      <c r="C468" s="6"/>
    </row>
    <row r="469" spans="1:3" ht="15.75" customHeight="1" x14ac:dyDescent="0.2">
      <c r="A469" s="6"/>
      <c r="B469" s="6"/>
      <c r="C469" s="6"/>
    </row>
    <row r="470" spans="1:3" ht="15.75" customHeight="1" x14ac:dyDescent="0.2">
      <c r="A470" s="6"/>
      <c r="B470" s="6"/>
      <c r="C470" s="6"/>
    </row>
    <row r="471" spans="1:3" ht="15.75" customHeight="1" x14ac:dyDescent="0.2">
      <c r="A471" s="6"/>
      <c r="B471" s="6"/>
      <c r="C471" s="6"/>
    </row>
    <row r="472" spans="1:3" ht="15.75" customHeight="1" x14ac:dyDescent="0.2">
      <c r="A472" s="6"/>
      <c r="B472" s="6"/>
      <c r="C472" s="6"/>
    </row>
    <row r="473" spans="1:3" ht="15.75" customHeight="1" x14ac:dyDescent="0.2">
      <c r="A473" s="6"/>
      <c r="B473" s="6"/>
      <c r="C473" s="6"/>
    </row>
    <row r="474" spans="1:3" ht="15.75" customHeight="1" x14ac:dyDescent="0.2">
      <c r="A474" s="6"/>
      <c r="B474" s="6"/>
      <c r="C474" s="6"/>
    </row>
    <row r="475" spans="1:3" ht="15.75" customHeight="1" x14ac:dyDescent="0.2">
      <c r="A475" s="6"/>
      <c r="B475" s="6"/>
      <c r="C475" s="6"/>
    </row>
    <row r="476" spans="1:3" ht="15.75" customHeight="1" x14ac:dyDescent="0.2">
      <c r="A476" s="6"/>
      <c r="B476" s="6"/>
      <c r="C476" s="6"/>
    </row>
    <row r="477" spans="1:3" ht="15.75" customHeight="1" x14ac:dyDescent="0.2">
      <c r="A477" s="6"/>
      <c r="B477" s="6"/>
      <c r="C477" s="6"/>
    </row>
    <row r="478" spans="1:3" ht="15.75" customHeight="1" x14ac:dyDescent="0.2">
      <c r="A478" s="6"/>
      <c r="B478" s="6"/>
      <c r="C478" s="6"/>
    </row>
    <row r="479" spans="1:3" ht="15.75" customHeight="1" x14ac:dyDescent="0.2">
      <c r="A479" s="6"/>
      <c r="B479" s="6"/>
      <c r="C479" s="6"/>
    </row>
    <row r="480" spans="1:3" ht="15.75" customHeight="1" x14ac:dyDescent="0.2">
      <c r="A480" s="6"/>
      <c r="B480" s="6"/>
      <c r="C480" s="6"/>
    </row>
    <row r="481" spans="1:3" ht="15.75" customHeight="1" x14ac:dyDescent="0.2">
      <c r="A481" s="6"/>
      <c r="B481" s="6"/>
      <c r="C481" s="6"/>
    </row>
    <row r="482" spans="1:3" ht="15.75" customHeight="1" x14ac:dyDescent="0.2">
      <c r="A482" s="6"/>
      <c r="B482" s="6"/>
      <c r="C482" s="6"/>
    </row>
    <row r="483" spans="1:3" ht="15.75" customHeight="1" x14ac:dyDescent="0.2">
      <c r="A483" s="6"/>
      <c r="B483" s="6"/>
      <c r="C483" s="6"/>
    </row>
    <row r="484" spans="1:3" ht="15.75" customHeight="1" x14ac:dyDescent="0.2">
      <c r="A484" s="6"/>
      <c r="B484" s="6"/>
      <c r="C484" s="6"/>
    </row>
    <row r="485" spans="1:3" ht="15.75" customHeight="1" x14ac:dyDescent="0.2">
      <c r="A485" s="6"/>
      <c r="B485" s="6"/>
      <c r="C485" s="6"/>
    </row>
    <row r="486" spans="1:3" ht="15.75" customHeight="1" x14ac:dyDescent="0.2">
      <c r="A486" s="6"/>
      <c r="B486" s="6"/>
      <c r="C486" s="6"/>
    </row>
    <row r="487" spans="1:3" ht="15.75" customHeight="1" x14ac:dyDescent="0.2">
      <c r="A487" s="6"/>
      <c r="B487" s="6"/>
      <c r="C487" s="6"/>
    </row>
    <row r="488" spans="1:3" ht="15.75" customHeight="1" x14ac:dyDescent="0.2">
      <c r="A488" s="6"/>
      <c r="B488" s="6"/>
      <c r="C488" s="6"/>
    </row>
    <row r="489" spans="1:3" ht="15.75" customHeight="1" x14ac:dyDescent="0.2">
      <c r="A489" s="6"/>
      <c r="B489" s="6"/>
      <c r="C489" s="6"/>
    </row>
    <row r="490" spans="1:3" ht="15.75" customHeight="1" x14ac:dyDescent="0.2">
      <c r="A490" s="6"/>
      <c r="B490" s="6"/>
      <c r="C490" s="6"/>
    </row>
    <row r="491" spans="1:3" ht="15.75" customHeight="1" x14ac:dyDescent="0.2">
      <c r="A491" s="6"/>
      <c r="B491" s="6"/>
      <c r="C491" s="6"/>
    </row>
    <row r="492" spans="1:3" ht="15.75" customHeight="1" x14ac:dyDescent="0.2">
      <c r="A492" s="6"/>
      <c r="B492" s="6"/>
      <c r="C492" s="6"/>
    </row>
    <row r="493" spans="1:3" ht="15.75" customHeight="1" x14ac:dyDescent="0.2">
      <c r="A493" s="6"/>
      <c r="B493" s="6"/>
      <c r="C493" s="6"/>
    </row>
    <row r="494" spans="1:3" ht="15.75" customHeight="1" x14ac:dyDescent="0.2">
      <c r="A494" s="6"/>
      <c r="B494" s="6"/>
      <c r="C494" s="6"/>
    </row>
    <row r="495" spans="1:3" ht="15.75" customHeight="1" x14ac:dyDescent="0.2">
      <c r="A495" s="6"/>
      <c r="B495" s="6"/>
      <c r="C495" s="6"/>
    </row>
    <row r="496" spans="1:3" ht="15.75" customHeight="1" x14ac:dyDescent="0.2">
      <c r="A496" s="6"/>
      <c r="B496" s="6"/>
      <c r="C496" s="6"/>
    </row>
    <row r="497" spans="1:3" ht="15.75" customHeight="1" x14ac:dyDescent="0.2">
      <c r="A497" s="6"/>
      <c r="B497" s="6"/>
      <c r="C497" s="6"/>
    </row>
    <row r="498" spans="1:3" ht="15.75" customHeight="1" x14ac:dyDescent="0.2">
      <c r="A498" s="6"/>
      <c r="B498" s="6"/>
      <c r="C498" s="6"/>
    </row>
    <row r="499" spans="1:3" ht="15.75" customHeight="1" x14ac:dyDescent="0.2">
      <c r="A499" s="6"/>
      <c r="B499" s="6"/>
      <c r="C499" s="6"/>
    </row>
    <row r="500" spans="1:3" ht="15.75" customHeight="1" x14ac:dyDescent="0.2">
      <c r="A500" s="6"/>
      <c r="B500" s="6"/>
      <c r="C500" s="6"/>
    </row>
    <row r="501" spans="1:3" ht="15.75" customHeight="1" x14ac:dyDescent="0.2">
      <c r="A501" s="6"/>
      <c r="B501" s="6"/>
      <c r="C501" s="6"/>
    </row>
    <row r="502" spans="1:3" ht="15.75" customHeight="1" x14ac:dyDescent="0.2">
      <c r="A502" s="6"/>
      <c r="B502" s="6"/>
      <c r="C502" s="6"/>
    </row>
    <row r="503" spans="1:3" ht="15.75" customHeight="1" x14ac:dyDescent="0.2">
      <c r="A503" s="6"/>
      <c r="B503" s="6"/>
      <c r="C503" s="6"/>
    </row>
    <row r="504" spans="1:3" ht="15.75" customHeight="1" x14ac:dyDescent="0.2">
      <c r="A504" s="6"/>
      <c r="B504" s="6"/>
      <c r="C504" s="6"/>
    </row>
    <row r="505" spans="1:3" ht="15.75" customHeight="1" x14ac:dyDescent="0.2">
      <c r="A505" s="6"/>
      <c r="B505" s="6"/>
      <c r="C505" s="6"/>
    </row>
    <row r="506" spans="1:3" ht="15.75" customHeight="1" x14ac:dyDescent="0.2">
      <c r="A506" s="6"/>
      <c r="B506" s="6"/>
      <c r="C506" s="6"/>
    </row>
    <row r="507" spans="1:3" ht="15.75" customHeight="1" x14ac:dyDescent="0.2">
      <c r="A507" s="6"/>
      <c r="B507" s="6"/>
      <c r="C507" s="6"/>
    </row>
    <row r="508" spans="1:3" ht="15.75" customHeight="1" x14ac:dyDescent="0.2">
      <c r="A508" s="6"/>
      <c r="B508" s="6"/>
      <c r="C508" s="6"/>
    </row>
    <row r="509" spans="1:3" ht="15.75" customHeight="1" x14ac:dyDescent="0.2">
      <c r="A509" s="6"/>
      <c r="B509" s="6"/>
      <c r="C509" s="6"/>
    </row>
    <row r="510" spans="1:3" ht="15.75" customHeight="1" x14ac:dyDescent="0.2">
      <c r="A510" s="6"/>
      <c r="B510" s="6"/>
      <c r="C510" s="6"/>
    </row>
    <row r="511" spans="1:3" ht="15.75" customHeight="1" x14ac:dyDescent="0.2">
      <c r="A511" s="6"/>
      <c r="B511" s="6"/>
      <c r="C511" s="6"/>
    </row>
    <row r="512" spans="1:3" ht="15.75" customHeight="1" x14ac:dyDescent="0.2">
      <c r="A512" s="6"/>
      <c r="B512" s="6"/>
      <c r="C512" s="6"/>
    </row>
    <row r="513" spans="1:3" ht="15.75" customHeight="1" x14ac:dyDescent="0.2">
      <c r="A513" s="6"/>
      <c r="B513" s="6"/>
      <c r="C513" s="6"/>
    </row>
    <row r="514" spans="1:3" ht="15.75" customHeight="1" x14ac:dyDescent="0.2">
      <c r="A514" s="6"/>
      <c r="B514" s="6"/>
      <c r="C514" s="6"/>
    </row>
    <row r="515" spans="1:3" ht="15.75" customHeight="1" x14ac:dyDescent="0.2">
      <c r="A515" s="6"/>
      <c r="B515" s="6"/>
      <c r="C515" s="6"/>
    </row>
    <row r="516" spans="1:3" ht="15.75" customHeight="1" x14ac:dyDescent="0.2">
      <c r="A516" s="6"/>
      <c r="B516" s="6"/>
      <c r="C516" s="6"/>
    </row>
    <row r="517" spans="1:3" ht="15.75" customHeight="1" x14ac:dyDescent="0.2">
      <c r="A517" s="6"/>
      <c r="B517" s="6"/>
      <c r="C517" s="6"/>
    </row>
    <row r="518" spans="1:3" ht="15.75" customHeight="1" x14ac:dyDescent="0.2">
      <c r="A518" s="6"/>
      <c r="B518" s="6"/>
      <c r="C518" s="6"/>
    </row>
    <row r="519" spans="1:3" ht="15.75" customHeight="1" x14ac:dyDescent="0.2">
      <c r="A519" s="6"/>
      <c r="B519" s="6"/>
      <c r="C519" s="6"/>
    </row>
    <row r="520" spans="1:3" ht="15.75" customHeight="1" x14ac:dyDescent="0.2">
      <c r="A520" s="6"/>
      <c r="B520" s="6"/>
      <c r="C520" s="6"/>
    </row>
    <row r="521" spans="1:3" ht="15.75" customHeight="1" x14ac:dyDescent="0.2">
      <c r="A521" s="6"/>
      <c r="B521" s="6"/>
      <c r="C521" s="6"/>
    </row>
    <row r="522" spans="1:3" ht="15.75" customHeight="1" x14ac:dyDescent="0.2">
      <c r="A522" s="6"/>
      <c r="B522" s="6"/>
      <c r="C522" s="6"/>
    </row>
    <row r="523" spans="1:3" ht="15.75" customHeight="1" x14ac:dyDescent="0.2">
      <c r="A523" s="6"/>
      <c r="B523" s="6"/>
      <c r="C523" s="6"/>
    </row>
    <row r="524" spans="1:3" ht="15.75" customHeight="1" x14ac:dyDescent="0.2">
      <c r="A524" s="6"/>
      <c r="B524" s="6"/>
      <c r="C524" s="6"/>
    </row>
    <row r="525" spans="1:3" ht="15.75" customHeight="1" x14ac:dyDescent="0.2">
      <c r="A525" s="6"/>
      <c r="B525" s="6"/>
      <c r="C525" s="6"/>
    </row>
    <row r="526" spans="1:3" ht="15.75" customHeight="1" x14ac:dyDescent="0.2">
      <c r="A526" s="6"/>
      <c r="B526" s="6"/>
      <c r="C526" s="6"/>
    </row>
    <row r="527" spans="1:3" ht="15.75" customHeight="1" x14ac:dyDescent="0.2">
      <c r="A527" s="6"/>
      <c r="B527" s="6"/>
      <c r="C527" s="6"/>
    </row>
    <row r="528" spans="1:3" ht="15.75" customHeight="1" x14ac:dyDescent="0.2">
      <c r="A528" s="6"/>
      <c r="B528" s="6"/>
      <c r="C528" s="6"/>
    </row>
    <row r="529" spans="1:3" ht="15.75" customHeight="1" x14ac:dyDescent="0.2">
      <c r="A529" s="6"/>
      <c r="B529" s="6"/>
      <c r="C529" s="6"/>
    </row>
    <row r="530" spans="1:3" ht="15.75" customHeight="1" x14ac:dyDescent="0.2">
      <c r="A530" s="6"/>
      <c r="B530" s="6"/>
      <c r="C530" s="6"/>
    </row>
    <row r="531" spans="1:3" ht="15.75" customHeight="1" x14ac:dyDescent="0.2">
      <c r="A531" s="6"/>
      <c r="B531" s="6"/>
      <c r="C531" s="6"/>
    </row>
    <row r="532" spans="1:3" ht="15.75" customHeight="1" x14ac:dyDescent="0.2">
      <c r="A532" s="6"/>
      <c r="B532" s="6"/>
      <c r="C532" s="6"/>
    </row>
    <row r="533" spans="1:3" ht="15.75" customHeight="1" x14ac:dyDescent="0.2">
      <c r="A533" s="6"/>
      <c r="B533" s="6"/>
      <c r="C533" s="6"/>
    </row>
    <row r="534" spans="1:3" ht="15.75" customHeight="1" x14ac:dyDescent="0.2">
      <c r="A534" s="6"/>
      <c r="B534" s="6"/>
      <c r="C534" s="6"/>
    </row>
    <row r="535" spans="1:3" ht="15.75" customHeight="1" x14ac:dyDescent="0.2">
      <c r="A535" s="6"/>
      <c r="B535" s="6"/>
      <c r="C535" s="6"/>
    </row>
    <row r="536" spans="1:3" ht="15.75" customHeight="1" x14ac:dyDescent="0.2">
      <c r="A536" s="6"/>
      <c r="B536" s="6"/>
      <c r="C536" s="6"/>
    </row>
    <row r="537" spans="1:3" ht="15.75" customHeight="1" x14ac:dyDescent="0.2">
      <c r="A537" s="6"/>
      <c r="B537" s="6"/>
      <c r="C537" s="6"/>
    </row>
    <row r="538" spans="1:3" ht="15.75" customHeight="1" x14ac:dyDescent="0.2">
      <c r="A538" s="6"/>
      <c r="B538" s="6"/>
      <c r="C538" s="6"/>
    </row>
    <row r="539" spans="1:3" ht="15.75" customHeight="1" x14ac:dyDescent="0.2">
      <c r="A539" s="6"/>
      <c r="B539" s="6"/>
      <c r="C539" s="6"/>
    </row>
    <row r="540" spans="1:3" ht="15.75" customHeight="1" x14ac:dyDescent="0.2">
      <c r="A540" s="6"/>
      <c r="B540" s="6"/>
      <c r="C540" s="6"/>
    </row>
  </sheetData>
  <customSheetViews>
    <customSheetView guid="{FDAD8C11-4922-4086-92FB-D94400070379}" scale="150" showPageBreaks="1" hiddenRows="1" topLeftCell="A223">
      <selection activeCell="C225" sqref="C225"/>
      <pageMargins left="0.75" right="0.75" top="1" bottom="1" header="0.5" footer="0.5"/>
      <pageSetup paperSize="9" scale="90" orientation="landscape" r:id="rId1"/>
      <headerFooter alignWithMargins="0"/>
    </customSheetView>
    <customSheetView guid="{3A56BBDD-68CD-4AEA-B9E4-12391459D4C4}" scale="150" showPageBreaks="1" hiddenRows="1">
      <selection activeCell="M226" sqref="M226"/>
      <pageMargins left="0.75" right="0.75" top="1" bottom="1" header="0.5" footer="0.5"/>
      <pageSetup paperSize="9" scale="90" orientation="landscape" r:id="rId2"/>
      <headerFooter alignWithMargins="0"/>
    </customSheetView>
    <customSheetView guid="{CFE03FCF-A4D8-435A-8A9B-0544466F5A93}" scale="150" showPageBreaks="1" topLeftCell="A7">
      <pane ySplit="7" topLeftCell="A214" activePane="bottomLeft" state="frozen"/>
      <selection pane="bottomLeft" activeCell="N216" sqref="N216"/>
      <pageMargins left="0.74803149606299213" right="0.74803149606299213" top="0.98425196850393704" bottom="0.39370078740157483" header="0.51181102362204722" footer="0.51181102362204722"/>
      <pageSetup paperSize="9" scale="85" orientation="landscape" r:id="rId3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75" right="0.75" top="1" bottom="1" header="0.5" footer="0.5"/>
  <pageSetup paperSize="9" scale="9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FDAD8C11-4922-4086-92FB-D94400070379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defaultRowHeight="12.75" x14ac:dyDescent="0.2"/>
  <sheetData/>
  <customSheetViews>
    <customSheetView guid="{FDAD8C11-4922-4086-92FB-D94400070379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1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2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3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2021-02-01T07:58:34Z</cp:lastPrinted>
  <dcterms:created xsi:type="dcterms:W3CDTF">2010-02-05T08:24:46Z</dcterms:created>
  <dcterms:modified xsi:type="dcterms:W3CDTF">2021-02-01T07:58:43Z</dcterms:modified>
</cp:coreProperties>
</file>