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8.01.2021\"/>
    </mc:Choice>
  </mc:AlternateContent>
  <bookViews>
    <workbookView xWindow="0" yWindow="0" windowWidth="28800" windowHeight="1372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C36" i="1" l="1"/>
  <c r="C38" i="1"/>
  <c r="C60" i="1"/>
  <c r="C59" i="1"/>
  <c r="C114" i="1"/>
  <c r="C22" i="1"/>
  <c r="C26" i="1"/>
  <c r="C25" i="1"/>
  <c r="C21" i="1"/>
  <c r="C29" i="1"/>
  <c r="C32" i="1"/>
  <c r="C41" i="1"/>
  <c r="C43" i="1"/>
  <c r="C47" i="1"/>
  <c r="C49" i="1"/>
  <c r="C55" i="1"/>
  <c r="C57" i="1"/>
  <c r="C79" i="1"/>
  <c r="C77" i="1"/>
  <c r="C85" i="1"/>
  <c r="C84" i="1"/>
  <c r="C91" i="1"/>
  <c r="C95" i="1"/>
  <c r="C97" i="1"/>
  <c r="C88" i="1"/>
  <c r="C103" i="1"/>
  <c r="C109" i="1"/>
  <c r="C40" i="1"/>
  <c r="C20" i="1"/>
  <c r="C83" i="1"/>
</calcChain>
</file>

<file path=xl/sharedStrings.xml><?xml version="1.0" encoding="utf-8"?>
<sst xmlns="http://schemas.openxmlformats.org/spreadsheetml/2006/main" count="188" uniqueCount="186">
  <si>
    <t>Klasifi-</t>
  </si>
  <si>
    <t>kācijas</t>
  </si>
  <si>
    <t>Rādītāji</t>
  </si>
  <si>
    <t>kods</t>
  </si>
  <si>
    <t>I.</t>
  </si>
  <si>
    <t>IEŅĒMUMI KOPĀ</t>
  </si>
  <si>
    <t>1.</t>
  </si>
  <si>
    <t>Nodokļu ieņēmumi</t>
  </si>
  <si>
    <t>1.1.1.0</t>
  </si>
  <si>
    <t>Iedzīvotāju ienākuma nodokļi</t>
  </si>
  <si>
    <t>1.1.1.1</t>
  </si>
  <si>
    <t>1.1.1.2</t>
  </si>
  <si>
    <t>4.1.0.0</t>
  </si>
  <si>
    <t>Nekustamā īpašuma nodoklis</t>
  </si>
  <si>
    <t>4.1.1.0</t>
  </si>
  <si>
    <t>Nekustamā īpašuma nodokļi par zemi</t>
  </si>
  <si>
    <t>4.1.1.1.</t>
  </si>
  <si>
    <t>Nekustamā īpašuma nodoklis par zemi  tekošā gada ieņēmumi</t>
  </si>
  <si>
    <t>4.1.1.2.</t>
  </si>
  <si>
    <t>Nekustamā īpašuma nodoklis par zemi-iepriekšējo gadu parādi</t>
  </si>
  <si>
    <t>4.1.2.0</t>
  </si>
  <si>
    <t>Nekustamā īpašuma nodokļi par ēkām</t>
  </si>
  <si>
    <t>4.1.2.1.</t>
  </si>
  <si>
    <t>Nekustamā īpašuma nodoklis par ēkām tekošā gada maksājumi</t>
  </si>
  <si>
    <t>4.1.2.2.</t>
  </si>
  <si>
    <t>5.4.0.0.</t>
  </si>
  <si>
    <t>Nodokļi par atsevišķām precēm un pakalpojumu veidiem</t>
  </si>
  <si>
    <t>5.4.1.0.</t>
  </si>
  <si>
    <t>Azartspēļu nodoklis</t>
  </si>
  <si>
    <t>2.</t>
  </si>
  <si>
    <t>Nenodokļu ieņēmumi</t>
  </si>
  <si>
    <t>8.6.2.0.</t>
  </si>
  <si>
    <t>Procentu ieņēmumi no kontu atlikumiem</t>
  </si>
  <si>
    <t>8.6.2.2.</t>
  </si>
  <si>
    <t xml:space="preserve">Procentu ieņēmumi no kontu atlikumiem Valsts kasē vai kredītiestādēs       </t>
  </si>
  <si>
    <t>8.6.2.3.</t>
  </si>
  <si>
    <t>Budžeta iestāžu ieņēmumi no kontu atlikumiem</t>
  </si>
  <si>
    <t>9.0.0.0</t>
  </si>
  <si>
    <t>Valsts(Pašvaldību) nodevas un kancelejas nodevas</t>
  </si>
  <si>
    <t>10.0.0.0.</t>
  </si>
  <si>
    <t>Naudas sodi</t>
  </si>
  <si>
    <t>10.1.4.0.</t>
  </si>
  <si>
    <t>Naudas sodi, ko uzliek pašvaldības</t>
  </si>
  <si>
    <t>12.3.9.9.</t>
  </si>
  <si>
    <t xml:space="preserve">Pārējie nenodokļu ieņēmumi                                                              </t>
  </si>
  <si>
    <t>13.1.0.0</t>
  </si>
  <si>
    <t>Ieņēmumi no ēku un būvju pārdošanas</t>
  </si>
  <si>
    <t>13.2.0.0.</t>
  </si>
  <si>
    <t>Ieņēmumi no zemes, mežu īpašuma pārdošanas</t>
  </si>
  <si>
    <t>13.2.1.0.</t>
  </si>
  <si>
    <t xml:space="preserve">Ieņēmumi no zemes īpašuma pārdošanas                                                </t>
  </si>
  <si>
    <t>18.0.0.0.</t>
  </si>
  <si>
    <t>Valsts budžeta transferti</t>
  </si>
  <si>
    <t>18.6.2.0.</t>
  </si>
  <si>
    <t>Mērķdotācijas pašvaldību budžetiem</t>
  </si>
  <si>
    <t>Mērķdotācija pašvaldību speciālajām pirmsskolas iestādēm un internātskolām</t>
  </si>
  <si>
    <t>Mērķdotācijas pašvaldību pamata un vispārējās izglītības iestāžu pedagogu darba samaksai un valsts sociālās apdrošināšanas obligātajām iemaksām</t>
  </si>
  <si>
    <t>Mērķdotācijas interešu izglītības programmu pedagogu daļējai darba samaksai un valsts sociālās apdrošināšanas obligātajām iemaksām</t>
  </si>
  <si>
    <t>Mērķdotācijas pašvaldību izglītības iestāžu piecgadīgo un sešgadīgo bērnu apmācības pedagogu darba samaksai un valsts soc.apdroš.obligātajām iemaksām</t>
  </si>
  <si>
    <t>Dotācijas sporta skolai</t>
  </si>
  <si>
    <t>Dotācijas mākslas un mūzikas skolām</t>
  </si>
  <si>
    <t>18.6.3.0</t>
  </si>
  <si>
    <t>Uzturēšanās izdevumu transferti</t>
  </si>
  <si>
    <t>18.6.4.0.</t>
  </si>
  <si>
    <t>Dotācija no pašvaldību finanšu izlīdzināšanas fonda</t>
  </si>
  <si>
    <t>19.0.0.0.</t>
  </si>
  <si>
    <t>Pašvaldību budžetu transferti</t>
  </si>
  <si>
    <t>19.1.1.2.</t>
  </si>
  <si>
    <t>Transferti SB-PB</t>
  </si>
  <si>
    <t>19.2.0.0.</t>
  </si>
  <si>
    <t>Ieņēmumi pašvaldību budžetā no citām pašvaldībām</t>
  </si>
  <si>
    <t>19.2.1.0.</t>
  </si>
  <si>
    <t>Ieņēmumi izglītības funkciju nodrošināšanai</t>
  </si>
  <si>
    <t>Ieņēmumi sociālās palīdzības funkciju nodrošināšanai</t>
  </si>
  <si>
    <t>19.2.5.0</t>
  </si>
  <si>
    <t>Pārējie ieņēmumi no citām pašvaldībām</t>
  </si>
  <si>
    <t>3.</t>
  </si>
  <si>
    <t>Maksas pakalpojumi un citi pašu ieņēmumi</t>
  </si>
  <si>
    <t>21.1.0.0.</t>
  </si>
  <si>
    <t>Budžeta iestādes ieņēmumi no ārvalstu finanšu palīdzības</t>
  </si>
  <si>
    <t>21.1.9.0.</t>
  </si>
  <si>
    <t>Ieņēmumi no citu Eiropas Savienības politiku instrumentu līdzfinansēto projektu</t>
  </si>
  <si>
    <t>un pasākumu īstenošanas un citu valstu finanšu palīdzības projektu īstenošanas</t>
  </si>
  <si>
    <t>21.1.9.1.</t>
  </si>
  <si>
    <t>21.3.0.0.</t>
  </si>
  <si>
    <t>Ieņēmumi no budžeta iestāžu sniegtajiem maksas pakalpojumiem</t>
  </si>
  <si>
    <t>un citi pašu ieņēmumi</t>
  </si>
  <si>
    <t>21.3.5.0.</t>
  </si>
  <si>
    <t>Maksa par izglītības pakalpojumiem</t>
  </si>
  <si>
    <t>21.3.5.1.</t>
  </si>
  <si>
    <t>Mācību maksa</t>
  </si>
  <si>
    <t>21.3.5.2.</t>
  </si>
  <si>
    <t>Ieņēmumi no vecāku maksām</t>
  </si>
  <si>
    <t>21.3.5.9.</t>
  </si>
  <si>
    <t>Pārējie ieņēmumi par izglītības pakalpojumiem</t>
  </si>
  <si>
    <t>21.3.7.0.</t>
  </si>
  <si>
    <t>Ieņēmumi par dokumentu izsniegšanu un kancelejas pakalpojumiem</t>
  </si>
  <si>
    <t>21.3.7.9.</t>
  </si>
  <si>
    <t>Ieņēmumi par pārējo dokumentu izsniegšanu un pārējiem kancelejas pakalpojumiem</t>
  </si>
  <si>
    <t>21.3.8.0.</t>
  </si>
  <si>
    <t>Ieņēmumi par nomu un īri</t>
  </si>
  <si>
    <t>21.3.8.1.</t>
  </si>
  <si>
    <t>Ieņēmumi par nomu</t>
  </si>
  <si>
    <t>21.3.8.3.</t>
  </si>
  <si>
    <t>Ieņēmumi no kustamā īpašuma iznomāšanas</t>
  </si>
  <si>
    <t>21.3.8.4.</t>
  </si>
  <si>
    <t>Ieņēmumi par zemes nomu</t>
  </si>
  <si>
    <t>21.3.9.0.</t>
  </si>
  <si>
    <t>Ieņēmumi no pārējiem maksas pakalpojumiem</t>
  </si>
  <si>
    <t>21.3.9.1.</t>
  </si>
  <si>
    <t>Maksa par personu uzturēšanos sociālās aprūpes iestādēs</t>
  </si>
  <si>
    <t>21.3.9.3.</t>
  </si>
  <si>
    <t>Ieņēmumi par biļešu realizāciju</t>
  </si>
  <si>
    <t>21.3.9.4.</t>
  </si>
  <si>
    <t>Ieņēmumi par dzīvokļu un komunālajiem pakalpojumiem</t>
  </si>
  <si>
    <t>21.3.9.9.</t>
  </si>
  <si>
    <t>Citi ieņēmumi par maksas pakalpojumiem</t>
  </si>
  <si>
    <t>21.4.1.1</t>
  </si>
  <si>
    <t>Ieņēmumi no palīgražošanas</t>
  </si>
  <si>
    <t>21.4.9.9.</t>
  </si>
  <si>
    <t>Pārējie iepriekš neklasificētie pašu ieņēmumi</t>
  </si>
  <si>
    <t>Aizņēmumi</t>
  </si>
  <si>
    <t>Atlikums gada sākumā</t>
  </si>
  <si>
    <t>21.4.2.9</t>
  </si>
  <si>
    <t>Citi iepriekš neklasificētie īpašiem mērķiem noteiktie ieņēmumi</t>
  </si>
  <si>
    <t>12.3.4.0</t>
  </si>
  <si>
    <t>12.3.9.3</t>
  </si>
  <si>
    <t>12.3.0.0</t>
  </si>
  <si>
    <t>Dažādi nenodokļu ieņēmumi</t>
  </si>
  <si>
    <t>21.3.1.1.</t>
  </si>
  <si>
    <t>ieņēmumi no valūtas kursa svārstībām</t>
  </si>
  <si>
    <t>21.3.8.9</t>
  </si>
  <si>
    <t>Ieņēmumi par pārējo nomu</t>
  </si>
  <si>
    <t>21.3.9.5.</t>
  </si>
  <si>
    <t>Ieņēmumi no projektu realizācijas</t>
  </si>
  <si>
    <t>21.4.0.0.</t>
  </si>
  <si>
    <t>Ieņēmumi no palīgražošanas un citi ieņēmumi</t>
  </si>
  <si>
    <t>21.4.9.1.</t>
  </si>
  <si>
    <t>Inventarizācijās konstatētie pārpalikumi</t>
  </si>
  <si>
    <t>Nekustamā īpašuma nodokļi par mājokļiem</t>
  </si>
  <si>
    <t>4.1.3.0</t>
  </si>
  <si>
    <t>4.1.3.1.</t>
  </si>
  <si>
    <t>4.1.3.2.</t>
  </si>
  <si>
    <t>Nekustamā īpašuma nodoklis par mājokļiem tekošā gada maksājumi</t>
  </si>
  <si>
    <t>Nekustamā īpašuma naodoklis par mājokļiem-iepriekšējo gadu parādi</t>
  </si>
  <si>
    <t>17.0.0.0.</t>
  </si>
  <si>
    <t>Transferti no valsts daļēji finansnetām  publiskām personām</t>
  </si>
  <si>
    <t>17.2.0.0.</t>
  </si>
  <si>
    <t>Ieiņēmumi no VB daļēji finansētām publiskām personām</t>
  </si>
  <si>
    <t>Dažādi projektu ieņēmumi</t>
  </si>
  <si>
    <t xml:space="preserve">                                                                                  1.pielikums</t>
  </si>
  <si>
    <t xml:space="preserve">                                                      "Dobeles novada pašvaldības</t>
  </si>
  <si>
    <t>EUR</t>
  </si>
  <si>
    <t>Valsts dotācijas mākslas kolektīvu vadītājiem</t>
  </si>
  <si>
    <t>21.3.8.2.</t>
  </si>
  <si>
    <t>Nekustamā īpašuma nodokļa kavējuma nauda</t>
  </si>
  <si>
    <t>Ieņēmumi no viesnīcu pakalpojumiem</t>
  </si>
  <si>
    <t>Dotācija mācību līdzekļu un  mācību grāmatu iegādei</t>
  </si>
  <si>
    <t>Nekustamā īpašuma nodoklis par ēkeām-iepriekšējo gadu parādi</t>
  </si>
  <si>
    <t>Dotācija 1., 2., 3. un 4.  klases brīvpusdienas</t>
  </si>
  <si>
    <t>8.3.0.0.</t>
  </si>
  <si>
    <t>8.3.9.0.</t>
  </si>
  <si>
    <t>Ieņēmumi no kapitāla izmantošanas</t>
  </si>
  <si>
    <t>Valsts budžeta mērķdotācija - invalīdu asistenti</t>
  </si>
  <si>
    <r>
      <t xml:space="preserve">Ieņēmumi no citu valstu finanšu palīdzības programmu īstenošanas                                 </t>
    </r>
    <r>
      <rPr>
        <b/>
        <sz val="10"/>
        <rFont val="Arial"/>
        <family val="1"/>
        <charset val="186"/>
      </rPr>
      <t xml:space="preserve"> </t>
    </r>
  </si>
  <si>
    <t>Finansēšana</t>
  </si>
  <si>
    <t>J.Kalniņa</t>
  </si>
  <si>
    <t xml:space="preserve">Finanšu un grāmatvedības nodaļas vadītāja </t>
  </si>
  <si>
    <t>Piedzītei vai labprātīgi atnmaksātie līdzekļi</t>
  </si>
  <si>
    <t>Valsts dotācijas autoceļu ikdienas uzturēšanai</t>
  </si>
  <si>
    <t>5.5.0.0.</t>
  </si>
  <si>
    <t>Nodokļi un maksājumi par tiesībām lietot atsevišķas preces</t>
  </si>
  <si>
    <t>5.5.3.1.</t>
  </si>
  <si>
    <t>Dabas resursu nodoklis</t>
  </si>
  <si>
    <t>Dotācija Apguldes ciema ūdensapgādes tīklu pārbūvei</t>
  </si>
  <si>
    <t>12.3.9.4</t>
  </si>
  <si>
    <t>Ieņēmumi no apdrošinātāja</t>
  </si>
  <si>
    <t>Vēlēsanu komisija</t>
  </si>
  <si>
    <t xml:space="preserve">                                                                   budžets 2021.gadam"</t>
  </si>
  <si>
    <t>Iedzīvotāju ienākuma nodoklis- 2020.gada atlikums</t>
  </si>
  <si>
    <t xml:space="preserve">Dobeles novada  pašvaldības pamatbudžeta ieņēmumi 2021gadam </t>
  </si>
  <si>
    <t>Iedzīvotāju ienākuma nodoklis-2021.gads</t>
  </si>
  <si>
    <t>19.2.3.0.</t>
  </si>
  <si>
    <t>Ieņēmumi no budžeta iestāžu saņemto un iepriekšējos gados neizlietoto līdzekļu atmaksas</t>
  </si>
  <si>
    <t xml:space="preserve">                                                    saistošajiem noteikumiem Nr.1</t>
  </si>
  <si>
    <t xml:space="preserve">                                    Dobeles novada domes 28.01.2021.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</si>
</sst>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186"/>
    </font>
    <font>
      <sz val="8"/>
      <name val="Arial"/>
      <family val="2"/>
      <charset val="186"/>
    </font>
    <font>
      <b/>
      <sz val="10"/>
      <name val="Arial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  <font>
      <i/>
      <sz val="10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 Baltic"/>
      <family val="1"/>
      <charset val="186"/>
    </font>
    <font>
      <sz val="10"/>
      <name val="Times New Roman Baltic"/>
      <family val="1"/>
      <charset val="186"/>
    </font>
    <font>
      <sz val="10"/>
      <name val="Times New Roman Baltic"/>
      <charset val="186"/>
    </font>
    <font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2" fontId="3" fillId="0" borderId="0" xfId="0" applyNumberFormat="1" applyFont="1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/>
    </xf>
    <xf numFmtId="2" fontId="3" fillId="0" borderId="0" xfId="0" applyNumberFormat="1" applyFont="1" applyAlignment="1"/>
    <xf numFmtId="0" fontId="4" fillId="0" borderId="0" xfId="0" applyFont="1"/>
    <xf numFmtId="0" fontId="4" fillId="0" borderId="0" xfId="0" applyFont="1" applyBorder="1"/>
    <xf numFmtId="0" fontId="3" fillId="0" borderId="0" xfId="0" applyFont="1" applyBorder="1"/>
    <xf numFmtId="2" fontId="3" fillId="0" borderId="1" xfId="0" applyNumberFormat="1" applyFont="1" applyBorder="1" applyAlignment="1">
      <alignment horizontal="center"/>
    </xf>
    <xf numFmtId="2" fontId="3" fillId="0" borderId="2" xfId="0" applyNumberFormat="1" applyFont="1" applyBorder="1"/>
    <xf numFmtId="0" fontId="6" fillId="0" borderId="0" xfId="0" applyFont="1"/>
    <xf numFmtId="2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2" fontId="3" fillId="0" borderId="0" xfId="0" applyNumberFormat="1" applyFont="1" applyBorder="1"/>
    <xf numFmtId="2" fontId="4" fillId="0" borderId="5" xfId="0" applyNumberFormat="1" applyFont="1" applyBorder="1"/>
    <xf numFmtId="0" fontId="4" fillId="0" borderId="6" xfId="0" applyFont="1" applyBorder="1"/>
    <xf numFmtId="2" fontId="4" fillId="0" borderId="7" xfId="0" applyNumberFormat="1" applyFont="1" applyBorder="1" applyAlignment="1">
      <alignment horizontal="center"/>
    </xf>
    <xf numFmtId="0" fontId="4" fillId="0" borderId="8" xfId="0" applyFont="1" applyBorder="1"/>
    <xf numFmtId="0" fontId="8" fillId="0" borderId="0" xfId="0" applyFont="1"/>
    <xf numFmtId="2" fontId="3" fillId="0" borderId="6" xfId="0" applyNumberFormat="1" applyFont="1" applyBorder="1" applyAlignment="1">
      <alignment horizontal="right"/>
    </xf>
    <xf numFmtId="0" fontId="3" fillId="0" borderId="9" xfId="0" applyFont="1" applyBorder="1"/>
    <xf numFmtId="0" fontId="3" fillId="0" borderId="6" xfId="0" applyFont="1" applyBorder="1"/>
    <xf numFmtId="0" fontId="9" fillId="0" borderId="0" xfId="0" applyFont="1"/>
    <xf numFmtId="2" fontId="10" fillId="0" borderId="3" xfId="0" applyNumberFormat="1" applyFont="1" applyBorder="1" applyAlignment="1">
      <alignment horizontal="right"/>
    </xf>
    <xf numFmtId="0" fontId="10" fillId="0" borderId="0" xfId="0" applyFont="1" applyBorder="1"/>
    <xf numFmtId="0" fontId="10" fillId="0" borderId="6" xfId="0" applyFont="1" applyBorder="1"/>
    <xf numFmtId="0" fontId="11" fillId="0" borderId="0" xfId="0" applyFont="1"/>
    <xf numFmtId="2" fontId="4" fillId="0" borderId="6" xfId="0" applyNumberFormat="1" applyFont="1" applyBorder="1" applyAlignment="1">
      <alignment horizontal="center"/>
    </xf>
    <xf numFmtId="0" fontId="4" fillId="0" borderId="9" xfId="0" applyFont="1" applyBorder="1"/>
    <xf numFmtId="2" fontId="3" fillId="0" borderId="9" xfId="0" applyNumberFormat="1" applyFont="1" applyBorder="1"/>
    <xf numFmtId="2" fontId="10" fillId="0" borderId="1" xfId="0" applyNumberFormat="1" applyFont="1" applyBorder="1" applyAlignment="1">
      <alignment horizontal="right"/>
    </xf>
    <xf numFmtId="2" fontId="10" fillId="0" borderId="6" xfId="0" applyNumberFormat="1" applyFont="1" applyBorder="1" applyAlignment="1">
      <alignment horizontal="right"/>
    </xf>
    <xf numFmtId="0" fontId="10" fillId="0" borderId="6" xfId="0" applyFont="1" applyBorder="1" applyAlignment="1">
      <alignment vertical="justify"/>
    </xf>
    <xf numFmtId="2" fontId="6" fillId="0" borderId="3" xfId="0" applyNumberFormat="1" applyFont="1" applyBorder="1" applyAlignment="1">
      <alignment horizontal="center"/>
    </xf>
    <xf numFmtId="0" fontId="6" fillId="0" borderId="6" xfId="0" applyFont="1" applyBorder="1" applyAlignment="1">
      <alignment vertical="justify"/>
    </xf>
    <xf numFmtId="2" fontId="6" fillId="0" borderId="1" xfId="0" applyNumberFormat="1" applyFont="1" applyBorder="1" applyAlignment="1">
      <alignment horizontal="center"/>
    </xf>
    <xf numFmtId="0" fontId="12" fillId="0" borderId="0" xfId="0" applyFont="1"/>
    <xf numFmtId="2" fontId="6" fillId="0" borderId="1" xfId="0" applyNumberFormat="1" applyFont="1" applyBorder="1" applyAlignment="1">
      <alignment horizontal="right"/>
    </xf>
    <xf numFmtId="0" fontId="6" fillId="0" borderId="6" xfId="0" applyFont="1" applyFill="1" applyBorder="1" applyAlignment="1">
      <alignment vertical="justify"/>
    </xf>
    <xf numFmtId="0" fontId="10" fillId="0" borderId="6" xfId="0" applyFont="1" applyFill="1" applyBorder="1" applyAlignment="1">
      <alignment vertical="justify"/>
    </xf>
    <xf numFmtId="0" fontId="6" fillId="0" borderId="6" xfId="0" applyFont="1" applyBorder="1"/>
    <xf numFmtId="2" fontId="6" fillId="0" borderId="3" xfId="0" applyNumberFormat="1" applyFont="1" applyBorder="1" applyAlignment="1">
      <alignment horizontal="right"/>
    </xf>
    <xf numFmtId="2" fontId="11" fillId="0" borderId="3" xfId="0" applyNumberFormat="1" applyFont="1" applyBorder="1" applyAlignment="1">
      <alignment horizontal="right"/>
    </xf>
    <xf numFmtId="0" fontId="11" fillId="0" borderId="6" xfId="0" applyFont="1" applyBorder="1"/>
    <xf numFmtId="2" fontId="11" fillId="0" borderId="3" xfId="0" applyNumberFormat="1" applyFont="1" applyBorder="1"/>
    <xf numFmtId="0" fontId="11" fillId="0" borderId="0" xfId="0" applyFont="1" applyBorder="1" applyAlignment="1">
      <alignment wrapText="1"/>
    </xf>
    <xf numFmtId="0" fontId="11" fillId="0" borderId="6" xfId="0" applyFont="1" applyBorder="1" applyAlignment="1">
      <alignment vertical="justify"/>
    </xf>
    <xf numFmtId="2" fontId="6" fillId="0" borderId="6" xfId="0" applyNumberFormat="1" applyFont="1" applyBorder="1"/>
    <xf numFmtId="0" fontId="6" fillId="0" borderId="9" xfId="0" applyFont="1" applyBorder="1" applyAlignment="1">
      <alignment wrapText="1"/>
    </xf>
    <xf numFmtId="0" fontId="10" fillId="0" borderId="0" xfId="0" applyFont="1"/>
    <xf numFmtId="2" fontId="6" fillId="0" borderId="6" xfId="0" applyNumberFormat="1" applyFont="1" applyBorder="1" applyAlignment="1">
      <alignment horizontal="right"/>
    </xf>
    <xf numFmtId="2" fontId="6" fillId="0" borderId="9" xfId="0" applyNumberFormat="1" applyFont="1" applyBorder="1"/>
    <xf numFmtId="2" fontId="6" fillId="0" borderId="0" xfId="0" applyNumberFormat="1" applyFont="1" applyBorder="1"/>
    <xf numFmtId="2" fontId="4" fillId="0" borderId="9" xfId="0" applyNumberFormat="1" applyFont="1" applyBorder="1"/>
    <xf numFmtId="2" fontId="11" fillId="0" borderId="1" xfId="0" applyNumberFormat="1" applyFont="1" applyBorder="1" applyAlignment="1">
      <alignment horizontal="right"/>
    </xf>
    <xf numFmtId="2" fontId="11" fillId="0" borderId="2" xfId="0" applyNumberFormat="1" applyFont="1" applyBorder="1"/>
    <xf numFmtId="2" fontId="11" fillId="0" borderId="0" xfId="0" applyNumberFormat="1" applyFont="1" applyBorder="1"/>
    <xf numFmtId="2" fontId="11" fillId="0" borderId="7" xfId="0" applyNumberFormat="1" applyFont="1" applyBorder="1" applyAlignment="1">
      <alignment horizontal="right"/>
    </xf>
    <xf numFmtId="2" fontId="11" fillId="0" borderId="8" xfId="0" applyNumberFormat="1" applyFont="1" applyBorder="1"/>
    <xf numFmtId="0" fontId="6" fillId="0" borderId="0" xfId="0" applyFont="1" applyBorder="1"/>
    <xf numFmtId="2" fontId="12" fillId="0" borderId="3" xfId="0" applyNumberFormat="1" applyFont="1" applyBorder="1" applyAlignment="1">
      <alignment horizontal="left"/>
    </xf>
    <xf numFmtId="0" fontId="12" fillId="0" borderId="0" xfId="0" applyFont="1" applyBorder="1"/>
    <xf numFmtId="0" fontId="12" fillId="0" borderId="6" xfId="0" applyFont="1" applyFill="1" applyBorder="1"/>
    <xf numFmtId="2" fontId="11" fillId="0" borderId="0" xfId="0" applyNumberFormat="1" applyFont="1" applyBorder="1" applyAlignment="1">
      <alignment horizontal="left"/>
    </xf>
    <xf numFmtId="0" fontId="11" fillId="0" borderId="6" xfId="0" applyFont="1" applyFill="1" applyBorder="1" applyAlignment="1">
      <alignment horizontal="right"/>
    </xf>
    <xf numFmtId="0" fontId="10" fillId="0" borderId="0" xfId="0" applyFont="1" applyAlignment="1">
      <alignment horizontal="right"/>
    </xf>
    <xf numFmtId="2" fontId="6" fillId="0" borderId="3" xfId="0" applyNumberFormat="1" applyFont="1" applyFill="1" applyBorder="1" applyAlignment="1">
      <alignment horizontal="center"/>
    </xf>
    <xf numFmtId="2" fontId="6" fillId="0" borderId="0" xfId="0" applyNumberFormat="1" applyFont="1" applyFill="1" applyBorder="1"/>
    <xf numFmtId="0" fontId="6" fillId="0" borderId="6" xfId="0" applyFont="1" applyFill="1" applyBorder="1"/>
    <xf numFmtId="0" fontId="11" fillId="0" borderId="0" xfId="0" applyFont="1" applyBorder="1"/>
    <xf numFmtId="0" fontId="11" fillId="0" borderId="6" xfId="0" applyFont="1" applyFill="1" applyBorder="1"/>
    <xf numFmtId="2" fontId="12" fillId="0" borderId="0" xfId="0" applyNumberFormat="1" applyFont="1" applyBorder="1"/>
    <xf numFmtId="2" fontId="12" fillId="0" borderId="3" xfId="0" applyNumberFormat="1" applyFont="1" applyBorder="1" applyAlignment="1">
      <alignment horizontal="right"/>
    </xf>
    <xf numFmtId="49" fontId="14" fillId="0" borderId="0" xfId="0" applyNumberFormat="1" applyFont="1" applyBorder="1"/>
    <xf numFmtId="0" fontId="14" fillId="0" borderId="0" xfId="0" applyFont="1" applyBorder="1"/>
    <xf numFmtId="49" fontId="13" fillId="0" borderId="0" xfId="0" applyNumberFormat="1" applyFont="1" applyBorder="1" applyAlignment="1">
      <alignment horizontal="left"/>
    </xf>
    <xf numFmtId="0" fontId="13" fillId="0" borderId="0" xfId="0" applyFont="1" applyBorder="1"/>
    <xf numFmtId="49" fontId="15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49" fontId="14" fillId="0" borderId="0" xfId="0" applyNumberFormat="1" applyFont="1" applyFill="1" applyBorder="1"/>
    <xf numFmtId="0" fontId="14" fillId="0" borderId="0" xfId="0" applyFont="1" applyFill="1" applyBorder="1"/>
    <xf numFmtId="0" fontId="11" fillId="0" borderId="0" xfId="0" applyFont="1" applyFill="1" applyBorder="1"/>
    <xf numFmtId="0" fontId="15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2" fontId="5" fillId="0" borderId="0" xfId="0" applyNumberFormat="1" applyFont="1" applyBorder="1"/>
    <xf numFmtId="0" fontId="3" fillId="0" borderId="0" xfId="0" applyFont="1" applyBorder="1" applyAlignment="1">
      <alignment horizontal="center"/>
    </xf>
    <xf numFmtId="0" fontId="11" fillId="2" borderId="6" xfId="0" applyFont="1" applyFill="1" applyBorder="1"/>
    <xf numFmtId="0" fontId="11" fillId="2" borderId="6" xfId="0" applyFont="1" applyFill="1" applyBorder="1" applyAlignment="1">
      <alignment vertical="justify"/>
    </xf>
    <xf numFmtId="0" fontId="3" fillId="0" borderId="1" xfId="0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11" xfId="0" applyFont="1" applyBorder="1"/>
    <xf numFmtId="0" fontId="12" fillId="0" borderId="1" xfId="0" applyFont="1" applyFill="1" applyBorder="1"/>
    <xf numFmtId="2" fontId="6" fillId="0" borderId="10" xfId="0" applyNumberFormat="1" applyFont="1" applyBorder="1" applyAlignment="1">
      <alignment horizontal="right"/>
    </xf>
    <xf numFmtId="0" fontId="4" fillId="0" borderId="11" xfId="0" applyFont="1" applyFill="1" applyBorder="1"/>
    <xf numFmtId="0" fontId="11" fillId="0" borderId="0" xfId="0" applyFont="1" applyAlignment="1">
      <alignment horizontal="right"/>
    </xf>
    <xf numFmtId="2" fontId="4" fillId="0" borderId="12" xfId="0" applyNumberFormat="1" applyFont="1" applyBorder="1"/>
    <xf numFmtId="2" fontId="10" fillId="0" borderId="13" xfId="0" applyNumberFormat="1" applyFont="1" applyBorder="1"/>
    <xf numFmtId="0" fontId="10" fillId="0" borderId="12" xfId="0" applyFont="1" applyBorder="1" applyAlignment="1">
      <alignment wrapText="1"/>
    </xf>
    <xf numFmtId="0" fontId="10" fillId="0" borderId="13" xfId="0" applyFont="1" applyBorder="1" applyAlignment="1">
      <alignment wrapText="1"/>
    </xf>
    <xf numFmtId="0" fontId="11" fillId="0" borderId="4" xfId="0" applyFont="1" applyBorder="1"/>
    <xf numFmtId="0" fontId="13" fillId="0" borderId="14" xfId="0" applyFont="1" applyBorder="1"/>
    <xf numFmtId="0" fontId="13" fillId="0" borderId="12" xfId="0" applyFont="1" applyBorder="1"/>
    <xf numFmtId="0" fontId="6" fillId="0" borderId="4" xfId="0" applyFont="1" applyBorder="1" applyAlignment="1">
      <alignment wrapText="1"/>
    </xf>
    <xf numFmtId="0" fontId="6" fillId="0" borderId="13" xfId="0" applyFont="1" applyBorder="1" applyAlignment="1">
      <alignment wrapText="1"/>
    </xf>
    <xf numFmtId="2" fontId="6" fillId="0" borderId="13" xfId="0" applyNumberFormat="1" applyFont="1" applyBorder="1"/>
    <xf numFmtId="0" fontId="16" fillId="0" borderId="0" xfId="0" applyFont="1"/>
    <xf numFmtId="2" fontId="4" fillId="3" borderId="1" xfId="0" applyNumberFormat="1" applyFont="1" applyFill="1" applyBorder="1" applyAlignment="1">
      <alignment horizontal="center"/>
    </xf>
    <xf numFmtId="0" fontId="4" fillId="3" borderId="13" xfId="0" applyFont="1" applyFill="1" applyBorder="1" applyAlignment="1">
      <alignment wrapText="1"/>
    </xf>
    <xf numFmtId="0" fontId="6" fillId="3" borderId="6" xfId="0" applyFont="1" applyFill="1" applyBorder="1" applyAlignment="1">
      <alignment vertical="justify"/>
    </xf>
    <xf numFmtId="2" fontId="6" fillId="3" borderId="1" xfId="0" applyNumberFormat="1" applyFont="1" applyFill="1" applyBorder="1" applyAlignment="1">
      <alignment horizontal="right"/>
    </xf>
    <xf numFmtId="0" fontId="6" fillId="3" borderId="13" xfId="0" applyFont="1" applyFill="1" applyBorder="1" applyAlignment="1">
      <alignment wrapText="1"/>
    </xf>
    <xf numFmtId="2" fontId="6" fillId="3" borderId="1" xfId="0" applyNumberFormat="1" applyFont="1" applyFill="1" applyBorder="1" applyAlignment="1">
      <alignment horizontal="center"/>
    </xf>
    <xf numFmtId="2" fontId="4" fillId="3" borderId="7" xfId="0" applyNumberFormat="1" applyFont="1" applyFill="1" applyBorder="1" applyAlignment="1">
      <alignment horizontal="center"/>
    </xf>
    <xf numFmtId="0" fontId="4" fillId="3" borderId="8" xfId="0" applyFont="1" applyFill="1" applyBorder="1"/>
    <xf numFmtId="0" fontId="4" fillId="3" borderId="7" xfId="0" applyFont="1" applyFill="1" applyBorder="1"/>
    <xf numFmtId="2" fontId="4" fillId="3" borderId="6" xfId="0" applyNumberFormat="1" applyFont="1" applyFill="1" applyBorder="1" applyAlignment="1">
      <alignment horizontal="center"/>
    </xf>
    <xf numFmtId="2" fontId="4" fillId="3" borderId="9" xfId="0" applyNumberFormat="1" applyFont="1" applyFill="1" applyBorder="1"/>
    <xf numFmtId="0" fontId="4" fillId="3" borderId="6" xfId="0" applyFont="1" applyFill="1" applyBorder="1"/>
    <xf numFmtId="0" fontId="11" fillId="0" borderId="13" xfId="0" applyFont="1" applyBorder="1" applyAlignment="1">
      <alignment wrapText="1"/>
    </xf>
    <xf numFmtId="2" fontId="11" fillId="0" borderId="4" xfId="0" applyNumberFormat="1" applyFont="1" applyBorder="1"/>
    <xf numFmtId="0" fontId="13" fillId="0" borderId="15" xfId="0" applyFont="1" applyBorder="1" applyAlignment="1">
      <alignment horizontal="center"/>
    </xf>
    <xf numFmtId="0" fontId="0" fillId="0" borderId="7" xfId="0" applyBorder="1" applyAlignment="1"/>
    <xf numFmtId="2" fontId="5" fillId="0" borderId="0" xfId="0" applyNumberFormat="1" applyFont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4"/>
  <sheetViews>
    <sheetView tabSelected="1" topLeftCell="A88" zoomScale="120" zoomScaleNormal="120" workbookViewId="0">
      <selection activeCell="E10" sqref="E10"/>
    </sheetView>
  </sheetViews>
  <sheetFormatPr defaultRowHeight="15.75" x14ac:dyDescent="0.25"/>
  <cols>
    <col min="1" max="1" width="10.28515625" style="1" customWidth="1"/>
    <col min="2" max="2" width="70.7109375" style="1" customWidth="1"/>
    <col min="3" max="3" width="12.28515625" style="2" customWidth="1"/>
    <col min="4" max="4" width="13.140625" style="2" customWidth="1"/>
    <col min="5" max="5" width="10.28515625" style="2" customWidth="1"/>
    <col min="6" max="7" width="9.140625" style="2"/>
    <col min="8" max="8" width="14" style="2" customWidth="1"/>
    <col min="9" max="16384" width="9.140625" style="2"/>
  </cols>
  <sheetData>
    <row r="1" spans="1:5" ht="13.5" hidden="1" customHeight="1" x14ac:dyDescent="0.25"/>
    <row r="2" spans="1:5" hidden="1" x14ac:dyDescent="0.25"/>
    <row r="3" spans="1:5" hidden="1" x14ac:dyDescent="0.25"/>
    <row r="4" spans="1:5" hidden="1" x14ac:dyDescent="0.25"/>
    <row r="5" spans="1:5" hidden="1" x14ac:dyDescent="0.25"/>
    <row r="6" spans="1:5" hidden="1" x14ac:dyDescent="0.25"/>
    <row r="7" spans="1:5" x14ac:dyDescent="0.25">
      <c r="B7" s="131" t="s">
        <v>150</v>
      </c>
      <c r="C7" s="131"/>
      <c r="D7" s="4"/>
      <c r="E7" s="4"/>
    </row>
    <row r="8" spans="1:5" x14ac:dyDescent="0.25">
      <c r="B8" s="132" t="s">
        <v>185</v>
      </c>
      <c r="C8" s="132"/>
      <c r="D8" s="5"/>
      <c r="E8" s="3"/>
    </row>
    <row r="9" spans="1:5" x14ac:dyDescent="0.25">
      <c r="B9" s="132" t="s">
        <v>184</v>
      </c>
      <c r="C9" s="132"/>
      <c r="D9" s="5"/>
      <c r="E9" s="3"/>
    </row>
    <row r="10" spans="1:5" x14ac:dyDescent="0.25">
      <c r="B10" s="133" t="s">
        <v>151</v>
      </c>
      <c r="C10" s="133"/>
      <c r="D10" s="3"/>
      <c r="E10" s="3"/>
    </row>
    <row r="11" spans="1:5" x14ac:dyDescent="0.25">
      <c r="B11" s="133" t="s">
        <v>178</v>
      </c>
      <c r="C11" s="133"/>
      <c r="D11" s="3"/>
      <c r="E11" s="3"/>
    </row>
    <row r="14" spans="1:5" s="6" customFormat="1" x14ac:dyDescent="0.25">
      <c r="B14" s="2"/>
      <c r="C14" s="2"/>
      <c r="D14" s="2"/>
      <c r="E14" s="2"/>
    </row>
    <row r="15" spans="1:5" s="6" customFormat="1" ht="18.75" x14ac:dyDescent="0.3">
      <c r="A15" s="126" t="s">
        <v>180</v>
      </c>
      <c r="B15" s="126"/>
      <c r="C15" s="7"/>
    </row>
    <row r="16" spans="1:5" s="6" customFormat="1" x14ac:dyDescent="0.25">
      <c r="A16" s="1"/>
      <c r="B16" s="1"/>
      <c r="C16" s="8"/>
    </row>
    <row r="17" spans="1:5" s="11" customFormat="1" ht="15.75" customHeight="1" x14ac:dyDescent="0.25">
      <c r="A17" s="9" t="s">
        <v>0</v>
      </c>
      <c r="B17" s="10"/>
      <c r="C17" s="127">
        <v>2021</v>
      </c>
      <c r="D17" s="129"/>
    </row>
    <row r="18" spans="1:5" s="11" customFormat="1" x14ac:dyDescent="0.25">
      <c r="A18" s="12" t="s">
        <v>1</v>
      </c>
      <c r="B18" s="13" t="s">
        <v>2</v>
      </c>
      <c r="C18" s="128"/>
      <c r="D18" s="130"/>
    </row>
    <row r="19" spans="1:5" s="11" customFormat="1" ht="16.5" thickBot="1" x14ac:dyDescent="0.3">
      <c r="A19" s="12" t="s">
        <v>3</v>
      </c>
      <c r="B19" s="14"/>
      <c r="C19" s="92" t="s">
        <v>152</v>
      </c>
      <c r="D19" s="89"/>
    </row>
    <row r="20" spans="1:5" s="11" customFormat="1" ht="16.5" thickBot="1" x14ac:dyDescent="0.3">
      <c r="A20" s="93" t="s">
        <v>4</v>
      </c>
      <c r="B20" s="15" t="s">
        <v>5</v>
      </c>
      <c r="C20" s="94">
        <f>C21+C40+C83+C59+C77+C57</f>
        <v>25581359</v>
      </c>
      <c r="D20" s="60"/>
    </row>
    <row r="21" spans="1:5" s="6" customFormat="1" x14ac:dyDescent="0.25">
      <c r="A21" s="116" t="s">
        <v>6</v>
      </c>
      <c r="B21" s="117" t="s">
        <v>7</v>
      </c>
      <c r="C21" s="118">
        <f>C22+C25+C36+C38</f>
        <v>13623926</v>
      </c>
      <c r="D21" s="60"/>
      <c r="E21" s="11"/>
    </row>
    <row r="22" spans="1:5" s="19" customFormat="1" x14ac:dyDescent="0.25">
      <c r="A22" s="17" t="s">
        <v>8</v>
      </c>
      <c r="B22" s="18" t="s">
        <v>9</v>
      </c>
      <c r="C22" s="16">
        <f>C23+C24</f>
        <v>11382637</v>
      </c>
      <c r="D22" s="60"/>
      <c r="E22" s="11"/>
    </row>
    <row r="23" spans="1:5" s="23" customFormat="1" x14ac:dyDescent="0.25">
      <c r="A23" s="20" t="s">
        <v>10</v>
      </c>
      <c r="B23" s="21" t="s">
        <v>179</v>
      </c>
      <c r="C23" s="22">
        <v>232779</v>
      </c>
      <c r="D23" s="60"/>
      <c r="E23" s="11"/>
    </row>
    <row r="24" spans="1:5" s="27" customFormat="1" ht="15" x14ac:dyDescent="0.25">
      <c r="A24" s="24" t="s">
        <v>11</v>
      </c>
      <c r="B24" s="25" t="s">
        <v>181</v>
      </c>
      <c r="C24" s="26">
        <v>11149858</v>
      </c>
      <c r="D24" s="60"/>
      <c r="E24" s="11"/>
    </row>
    <row r="25" spans="1:5" s="19" customFormat="1" x14ac:dyDescent="0.25">
      <c r="A25" s="28" t="s">
        <v>12</v>
      </c>
      <c r="B25" s="29" t="s">
        <v>13</v>
      </c>
      <c r="C25" s="16">
        <f>C26+C29+C32+C35</f>
        <v>2172672</v>
      </c>
      <c r="D25" s="60"/>
      <c r="E25" s="11"/>
    </row>
    <row r="26" spans="1:5" s="23" customFormat="1" x14ac:dyDescent="0.25">
      <c r="A26" s="28" t="s">
        <v>14</v>
      </c>
      <c r="B26" s="29" t="s">
        <v>15</v>
      </c>
      <c r="C26" s="16">
        <f>C27+C28</f>
        <v>1663000</v>
      </c>
      <c r="D26" s="60"/>
      <c r="E26" s="11"/>
    </row>
    <row r="27" spans="1:5" s="27" customFormat="1" ht="15" x14ac:dyDescent="0.25">
      <c r="A27" s="24" t="s">
        <v>16</v>
      </c>
      <c r="B27" s="25" t="s">
        <v>17</v>
      </c>
      <c r="C27" s="26">
        <v>1513000</v>
      </c>
      <c r="D27" s="60"/>
      <c r="E27" s="11"/>
    </row>
    <row r="28" spans="1:5" s="27" customFormat="1" x14ac:dyDescent="0.25">
      <c r="A28" s="20" t="s">
        <v>18</v>
      </c>
      <c r="B28" s="30" t="s">
        <v>19</v>
      </c>
      <c r="C28" s="22">
        <v>150000</v>
      </c>
      <c r="D28" s="60"/>
      <c r="E28" s="11"/>
    </row>
    <row r="29" spans="1:5" s="27" customFormat="1" x14ac:dyDescent="0.25">
      <c r="A29" s="28" t="s">
        <v>20</v>
      </c>
      <c r="B29" s="99" t="s">
        <v>21</v>
      </c>
      <c r="C29" s="16">
        <f>C30+C31</f>
        <v>349534</v>
      </c>
      <c r="D29" s="60"/>
      <c r="E29" s="11"/>
    </row>
    <row r="30" spans="1:5" s="27" customFormat="1" ht="15" x14ac:dyDescent="0.25">
      <c r="A30" s="31" t="s">
        <v>22</v>
      </c>
      <c r="B30" s="100" t="s">
        <v>23</v>
      </c>
      <c r="C30" s="26">
        <v>325534</v>
      </c>
      <c r="D30" s="60"/>
      <c r="E30" s="11"/>
    </row>
    <row r="31" spans="1:5" s="27" customFormat="1" ht="15" x14ac:dyDescent="0.25">
      <c r="A31" s="32" t="s">
        <v>24</v>
      </c>
      <c r="B31" s="101" t="s">
        <v>158</v>
      </c>
      <c r="C31" s="33">
        <v>24000</v>
      </c>
      <c r="D31" s="60"/>
      <c r="E31" s="11"/>
    </row>
    <row r="32" spans="1:5" s="27" customFormat="1" x14ac:dyDescent="0.25">
      <c r="A32" s="28" t="s">
        <v>140</v>
      </c>
      <c r="B32" s="99" t="s">
        <v>139</v>
      </c>
      <c r="C32" s="16">
        <f>C33+C34</f>
        <v>110138</v>
      </c>
      <c r="D32" s="60"/>
      <c r="E32" s="11"/>
    </row>
    <row r="33" spans="1:5" s="27" customFormat="1" ht="15" x14ac:dyDescent="0.25">
      <c r="A33" s="31" t="s">
        <v>141</v>
      </c>
      <c r="B33" s="100" t="s">
        <v>143</v>
      </c>
      <c r="C33" s="26">
        <v>95138</v>
      </c>
      <c r="D33" s="60"/>
      <c r="E33" s="11"/>
    </row>
    <row r="34" spans="1:5" s="27" customFormat="1" ht="18.75" customHeight="1" x14ac:dyDescent="0.25">
      <c r="A34" s="32" t="s">
        <v>142</v>
      </c>
      <c r="B34" s="101" t="s">
        <v>144</v>
      </c>
      <c r="C34" s="33">
        <v>15000</v>
      </c>
      <c r="D34" s="60"/>
      <c r="E34" s="11"/>
    </row>
    <row r="35" spans="1:5" s="27" customFormat="1" ht="15" x14ac:dyDescent="0.25">
      <c r="A35" s="32" t="s">
        <v>12</v>
      </c>
      <c r="B35" s="101" t="s">
        <v>155</v>
      </c>
      <c r="C35" s="33">
        <v>50000</v>
      </c>
      <c r="D35" s="60"/>
      <c r="E35" s="11"/>
    </row>
    <row r="36" spans="1:5" s="27" customFormat="1" ht="14.25" x14ac:dyDescent="0.2">
      <c r="A36" s="34" t="s">
        <v>25</v>
      </c>
      <c r="B36" s="106" t="s">
        <v>26</v>
      </c>
      <c r="C36" s="35">
        <f>C37</f>
        <v>18000</v>
      </c>
      <c r="D36" s="60"/>
      <c r="E36" s="11"/>
    </row>
    <row r="37" spans="1:5" s="27" customFormat="1" ht="15" x14ac:dyDescent="0.25">
      <c r="A37" s="32" t="s">
        <v>27</v>
      </c>
      <c r="B37" s="101" t="s">
        <v>28</v>
      </c>
      <c r="C37" s="33">
        <v>18000</v>
      </c>
      <c r="D37" s="60"/>
      <c r="E37" s="11"/>
    </row>
    <row r="38" spans="1:5" s="27" customFormat="1" ht="14.25" x14ac:dyDescent="0.2">
      <c r="A38" s="34" t="s">
        <v>170</v>
      </c>
      <c r="B38" s="107" t="s">
        <v>171</v>
      </c>
      <c r="C38" s="35">
        <f>C39</f>
        <v>50617</v>
      </c>
      <c r="D38" s="60"/>
      <c r="E38" s="11"/>
    </row>
    <row r="39" spans="1:5" s="27" customFormat="1" ht="15" x14ac:dyDescent="0.25">
      <c r="A39" s="24" t="s">
        <v>172</v>
      </c>
      <c r="B39" s="102" t="s">
        <v>173</v>
      </c>
      <c r="C39" s="33">
        <v>50617</v>
      </c>
      <c r="D39" s="60"/>
      <c r="E39" s="11"/>
    </row>
    <row r="40" spans="1:5" s="27" customFormat="1" x14ac:dyDescent="0.25">
      <c r="A40" s="110" t="s">
        <v>29</v>
      </c>
      <c r="B40" s="111" t="s">
        <v>30</v>
      </c>
      <c r="C40" s="112">
        <f>C41+C43+C46+C47+C55+C54+C53+C49</f>
        <v>391531</v>
      </c>
      <c r="D40" s="60"/>
      <c r="E40" s="11"/>
    </row>
    <row r="41" spans="1:5" s="27" customFormat="1" ht="14.25" x14ac:dyDescent="0.2">
      <c r="A41" s="36" t="s">
        <v>160</v>
      </c>
      <c r="B41" s="107" t="s">
        <v>162</v>
      </c>
      <c r="C41" s="35">
        <f>C42</f>
        <v>14995</v>
      </c>
      <c r="D41" s="60"/>
      <c r="E41" s="11"/>
    </row>
    <row r="42" spans="1:5" s="27" customFormat="1" ht="15" x14ac:dyDescent="0.25">
      <c r="A42" s="31" t="s">
        <v>161</v>
      </c>
      <c r="B42" s="102" t="s">
        <v>162</v>
      </c>
      <c r="C42" s="33">
        <v>14995</v>
      </c>
      <c r="D42" s="60"/>
      <c r="E42" s="109"/>
    </row>
    <row r="43" spans="1:5" s="27" customFormat="1" ht="14.25" x14ac:dyDescent="0.2">
      <c r="A43" s="36" t="s">
        <v>31</v>
      </c>
      <c r="B43" s="107" t="s">
        <v>32</v>
      </c>
      <c r="C43" s="35">
        <f>C44+C45</f>
        <v>0</v>
      </c>
      <c r="D43" s="60"/>
      <c r="E43" s="11"/>
    </row>
    <row r="44" spans="1:5" s="27" customFormat="1" ht="18" customHeight="1" x14ac:dyDescent="0.25">
      <c r="A44" s="31" t="s">
        <v>33</v>
      </c>
      <c r="B44" s="102" t="s">
        <v>34</v>
      </c>
      <c r="C44" s="33"/>
      <c r="D44" s="60"/>
      <c r="E44" s="11"/>
    </row>
    <row r="45" spans="1:5" s="27" customFormat="1" ht="15" x14ac:dyDescent="0.25">
      <c r="A45" s="31" t="s">
        <v>35</v>
      </c>
      <c r="B45" s="102" t="s">
        <v>36</v>
      </c>
      <c r="C45" s="33"/>
      <c r="D45" s="60"/>
      <c r="E45" s="11"/>
    </row>
    <row r="46" spans="1:5" s="37" customFormat="1" ht="14.25" customHeight="1" x14ac:dyDescent="0.2">
      <c r="A46" s="36" t="s">
        <v>37</v>
      </c>
      <c r="B46" s="107" t="s">
        <v>38</v>
      </c>
      <c r="C46" s="35">
        <v>15000</v>
      </c>
      <c r="D46" s="60"/>
      <c r="E46" s="11"/>
    </row>
    <row r="47" spans="1:5" s="27" customFormat="1" ht="14.25" x14ac:dyDescent="0.2">
      <c r="A47" s="36" t="s">
        <v>39</v>
      </c>
      <c r="B47" s="107" t="s">
        <v>40</v>
      </c>
      <c r="C47" s="35">
        <f>C48</f>
        <v>24500</v>
      </c>
      <c r="D47" s="60"/>
      <c r="E47" s="11"/>
    </row>
    <row r="48" spans="1:5" s="27" customFormat="1" ht="15" x14ac:dyDescent="0.25">
      <c r="A48" s="31" t="s">
        <v>41</v>
      </c>
      <c r="B48" s="102" t="s">
        <v>42</v>
      </c>
      <c r="C48" s="33">
        <v>24500</v>
      </c>
      <c r="D48" s="60"/>
      <c r="E48" s="11"/>
    </row>
    <row r="49" spans="1:5" s="27" customFormat="1" ht="14.25" x14ac:dyDescent="0.2">
      <c r="A49" s="38" t="s">
        <v>127</v>
      </c>
      <c r="B49" s="107" t="s">
        <v>128</v>
      </c>
      <c r="C49" s="35">
        <f>C50+C51+C52</f>
        <v>10750</v>
      </c>
      <c r="D49" s="60"/>
      <c r="E49" s="11"/>
    </row>
    <row r="50" spans="1:5" s="37" customFormat="1" ht="27.75" customHeight="1" x14ac:dyDescent="0.25">
      <c r="A50" s="31" t="s">
        <v>125</v>
      </c>
      <c r="B50" s="102" t="s">
        <v>183</v>
      </c>
      <c r="C50" s="33">
        <v>10000</v>
      </c>
      <c r="D50" s="60"/>
      <c r="E50" s="11"/>
    </row>
    <row r="51" spans="1:5" s="27" customFormat="1" ht="15" x14ac:dyDescent="0.25">
      <c r="A51" s="31" t="s">
        <v>175</v>
      </c>
      <c r="B51" s="102" t="s">
        <v>176</v>
      </c>
      <c r="C51" s="33">
        <v>0</v>
      </c>
      <c r="D51" s="60"/>
      <c r="E51" s="11"/>
    </row>
    <row r="52" spans="1:5" s="27" customFormat="1" ht="15" x14ac:dyDescent="0.25">
      <c r="A52" s="31" t="s">
        <v>126</v>
      </c>
      <c r="B52" s="102" t="s">
        <v>168</v>
      </c>
      <c r="C52" s="33">
        <v>750</v>
      </c>
      <c r="D52" s="60"/>
      <c r="E52" s="11"/>
    </row>
    <row r="53" spans="1:5" s="27" customFormat="1" ht="12.75" customHeight="1" x14ac:dyDescent="0.2">
      <c r="A53" s="38" t="s">
        <v>43</v>
      </c>
      <c r="B53" s="107" t="s">
        <v>44</v>
      </c>
      <c r="C53" s="35">
        <v>20000</v>
      </c>
      <c r="D53" s="60"/>
      <c r="E53" s="11"/>
    </row>
    <row r="54" spans="1:5" s="27" customFormat="1" ht="15" x14ac:dyDescent="0.25">
      <c r="A54" s="38" t="s">
        <v>45</v>
      </c>
      <c r="B54" s="107" t="s">
        <v>46</v>
      </c>
      <c r="C54" s="39">
        <v>176286</v>
      </c>
      <c r="D54" s="60"/>
      <c r="E54" s="50"/>
    </row>
    <row r="55" spans="1:5" s="27" customFormat="1" ht="14.25" x14ac:dyDescent="0.2">
      <c r="A55" s="36" t="s">
        <v>47</v>
      </c>
      <c r="B55" s="107" t="s">
        <v>48</v>
      </c>
      <c r="C55" s="35">
        <f>C56</f>
        <v>130000</v>
      </c>
      <c r="D55" s="60"/>
      <c r="E55" s="11"/>
    </row>
    <row r="56" spans="1:5" s="27" customFormat="1" ht="16.5" customHeight="1" x14ac:dyDescent="0.25">
      <c r="A56" s="31" t="s">
        <v>49</v>
      </c>
      <c r="B56" s="102" t="s">
        <v>50</v>
      </c>
      <c r="C56" s="40">
        <v>130000</v>
      </c>
      <c r="D56" s="60"/>
      <c r="E56" s="11"/>
    </row>
    <row r="57" spans="1:5" s="27" customFormat="1" ht="18" customHeight="1" x14ac:dyDescent="0.2">
      <c r="A57" s="113" t="s">
        <v>145</v>
      </c>
      <c r="B57" s="114" t="s">
        <v>146</v>
      </c>
      <c r="C57" s="112">
        <f>C58</f>
        <v>210188</v>
      </c>
      <c r="D57" s="60"/>
      <c r="E57" s="11"/>
    </row>
    <row r="58" spans="1:5" s="27" customFormat="1" ht="15" x14ac:dyDescent="0.25">
      <c r="A58" s="31" t="s">
        <v>147</v>
      </c>
      <c r="B58" s="102" t="s">
        <v>148</v>
      </c>
      <c r="C58" s="40">
        <v>210188</v>
      </c>
      <c r="D58" s="60"/>
      <c r="E58" s="50"/>
    </row>
    <row r="59" spans="1:5" s="27" customFormat="1" ht="15.75" customHeight="1" x14ac:dyDescent="0.2">
      <c r="A59" s="115" t="s">
        <v>51</v>
      </c>
      <c r="B59" s="114" t="s">
        <v>52</v>
      </c>
      <c r="C59" s="112">
        <f>C60+C76+C75</f>
        <v>9952701</v>
      </c>
      <c r="D59" s="60"/>
      <c r="E59" s="11"/>
    </row>
    <row r="60" spans="1:5" s="27" customFormat="1" ht="14.25" x14ac:dyDescent="0.2">
      <c r="A60" s="38" t="s">
        <v>53</v>
      </c>
      <c r="B60" s="108" t="s">
        <v>54</v>
      </c>
      <c r="C60" s="41">
        <f>SUM(C61:C74)</f>
        <v>5104176</v>
      </c>
      <c r="D60" s="60"/>
      <c r="E60" s="11"/>
    </row>
    <row r="61" spans="1:5" s="27" customFormat="1" ht="15" x14ac:dyDescent="0.25">
      <c r="A61" s="42"/>
      <c r="B61" s="122" t="s">
        <v>153</v>
      </c>
      <c r="C61" s="26">
        <v>13238</v>
      </c>
      <c r="D61" s="60"/>
      <c r="E61" s="11"/>
    </row>
    <row r="62" spans="1:5" s="27" customFormat="1" ht="15" x14ac:dyDescent="0.25">
      <c r="A62" s="42"/>
      <c r="B62" s="123" t="s">
        <v>163</v>
      </c>
      <c r="C62" s="26">
        <v>184000</v>
      </c>
      <c r="D62" s="60"/>
      <c r="E62" s="11"/>
    </row>
    <row r="63" spans="1:5" s="27" customFormat="1" ht="14.25" x14ac:dyDescent="0.2">
      <c r="A63" s="43"/>
      <c r="B63" s="103" t="s">
        <v>55</v>
      </c>
      <c r="C63" s="90">
        <v>476705</v>
      </c>
      <c r="D63" s="60"/>
      <c r="E63" s="11"/>
    </row>
    <row r="64" spans="1:5" s="27" customFormat="1" ht="27" customHeight="1" x14ac:dyDescent="0.2">
      <c r="A64" s="45"/>
      <c r="B64" s="46" t="s">
        <v>56</v>
      </c>
      <c r="C64" s="91">
        <v>2476520</v>
      </c>
      <c r="D64" s="60"/>
      <c r="E64" s="11"/>
    </row>
    <row r="65" spans="1:8" s="27" customFormat="1" ht="25.5" x14ac:dyDescent="0.2">
      <c r="A65" s="45"/>
      <c r="B65" s="46" t="s">
        <v>57</v>
      </c>
      <c r="C65" s="91">
        <v>122335</v>
      </c>
      <c r="D65" s="60"/>
      <c r="E65" s="11"/>
    </row>
    <row r="66" spans="1:8" s="27" customFormat="1" ht="29.25" customHeight="1" x14ac:dyDescent="0.2">
      <c r="A66" s="45"/>
      <c r="B66" s="46" t="s">
        <v>58</v>
      </c>
      <c r="C66" s="91">
        <v>380304</v>
      </c>
      <c r="D66" s="60"/>
      <c r="E66" s="11"/>
    </row>
    <row r="67" spans="1:8" s="11" customFormat="1" ht="14.25" x14ac:dyDescent="0.2">
      <c r="A67" s="45"/>
      <c r="B67" s="46" t="s">
        <v>174</v>
      </c>
      <c r="C67" s="91"/>
      <c r="D67" s="60"/>
    </row>
    <row r="68" spans="1:8" s="11" customFormat="1" ht="14.25" x14ac:dyDescent="0.2">
      <c r="A68" s="45"/>
      <c r="B68" s="46" t="s">
        <v>59</v>
      </c>
      <c r="C68" s="91">
        <v>165628</v>
      </c>
      <c r="D68" s="60"/>
    </row>
    <row r="69" spans="1:8" s="11" customFormat="1" ht="14.25" x14ac:dyDescent="0.2">
      <c r="A69" s="45"/>
      <c r="B69" s="46" t="s">
        <v>60</v>
      </c>
      <c r="C69" s="91">
        <v>284764</v>
      </c>
      <c r="D69" s="60"/>
    </row>
    <row r="70" spans="1:8" s="11" customFormat="1" ht="14.25" x14ac:dyDescent="0.2">
      <c r="A70" s="45"/>
      <c r="B70" s="46" t="s">
        <v>159</v>
      </c>
      <c r="C70" s="91">
        <v>90617</v>
      </c>
      <c r="D70" s="60"/>
    </row>
    <row r="71" spans="1:8" s="11" customFormat="1" ht="14.25" x14ac:dyDescent="0.2">
      <c r="A71" s="45"/>
      <c r="B71" s="46" t="s">
        <v>157</v>
      </c>
      <c r="C71" s="47">
        <v>57001</v>
      </c>
      <c r="D71" s="60"/>
    </row>
    <row r="72" spans="1:8" s="11" customFormat="1" ht="15" x14ac:dyDescent="0.25">
      <c r="A72" s="45"/>
      <c r="B72" s="46" t="s">
        <v>149</v>
      </c>
      <c r="C72" s="47">
        <v>100886</v>
      </c>
      <c r="D72" s="25"/>
      <c r="E72" s="50"/>
      <c r="F72" s="50"/>
      <c r="G72" s="50"/>
      <c r="H72" s="50"/>
    </row>
    <row r="73" spans="1:8" s="11" customFormat="1" ht="15" x14ac:dyDescent="0.25">
      <c r="A73" s="45"/>
      <c r="B73" s="46" t="s">
        <v>177</v>
      </c>
      <c r="C73" s="47"/>
      <c r="D73" s="25"/>
    </row>
    <row r="74" spans="1:8" s="11" customFormat="1" ht="15" x14ac:dyDescent="0.25">
      <c r="A74" s="45"/>
      <c r="B74" s="46" t="s">
        <v>169</v>
      </c>
      <c r="C74" s="47">
        <v>752178</v>
      </c>
      <c r="D74" s="25"/>
    </row>
    <row r="75" spans="1:8" s="50" customFormat="1" ht="15" x14ac:dyDescent="0.25">
      <c r="A75" s="48" t="s">
        <v>61</v>
      </c>
      <c r="B75" s="49" t="s">
        <v>62</v>
      </c>
      <c r="C75" s="35">
        <v>1338887</v>
      </c>
      <c r="D75" s="60"/>
    </row>
    <row r="76" spans="1:8" s="27" customFormat="1" ht="14.25" x14ac:dyDescent="0.2">
      <c r="A76" s="51" t="s">
        <v>63</v>
      </c>
      <c r="B76" s="52" t="s">
        <v>64</v>
      </c>
      <c r="C76" s="41">
        <v>3509638</v>
      </c>
      <c r="D76" s="60"/>
      <c r="E76" s="11"/>
    </row>
    <row r="77" spans="1:8" s="11" customFormat="1" x14ac:dyDescent="0.25">
      <c r="A77" s="119" t="s">
        <v>65</v>
      </c>
      <c r="B77" s="120" t="s">
        <v>66</v>
      </c>
      <c r="C77" s="121">
        <f>C79</f>
        <v>552018</v>
      </c>
      <c r="D77" s="60"/>
    </row>
    <row r="78" spans="1:8" s="11" customFormat="1" x14ac:dyDescent="0.25">
      <c r="A78" s="28" t="s">
        <v>67</v>
      </c>
      <c r="B78" s="54" t="s">
        <v>68</v>
      </c>
      <c r="C78" s="16"/>
      <c r="D78" s="60"/>
    </row>
    <row r="79" spans="1:8" s="11" customFormat="1" ht="14.25" x14ac:dyDescent="0.2">
      <c r="A79" s="51" t="s">
        <v>69</v>
      </c>
      <c r="B79" s="52" t="s">
        <v>70</v>
      </c>
      <c r="C79" s="41">
        <f>SUM(C81,C80,C82)</f>
        <v>552018</v>
      </c>
      <c r="D79" s="60"/>
    </row>
    <row r="80" spans="1:8" s="50" customFormat="1" ht="15" x14ac:dyDescent="0.25">
      <c r="A80" s="55" t="s">
        <v>71</v>
      </c>
      <c r="B80" s="56" t="s">
        <v>72</v>
      </c>
      <c r="C80" s="44">
        <v>529918</v>
      </c>
      <c r="D80" s="60"/>
      <c r="E80" s="11"/>
    </row>
    <row r="81" spans="1:10" s="11" customFormat="1" ht="14.25" x14ac:dyDescent="0.2">
      <c r="A81" s="43" t="s">
        <v>182</v>
      </c>
      <c r="B81" s="57" t="s">
        <v>73</v>
      </c>
      <c r="C81" s="44">
        <v>15100</v>
      </c>
      <c r="D81" s="60"/>
    </row>
    <row r="82" spans="1:10" s="11" customFormat="1" ht="14.25" x14ac:dyDescent="0.2">
      <c r="A82" s="58" t="s">
        <v>74</v>
      </c>
      <c r="B82" s="59" t="s">
        <v>75</v>
      </c>
      <c r="C82" s="44">
        <v>7000</v>
      </c>
      <c r="D82" s="60"/>
      <c r="J82" s="60"/>
    </row>
    <row r="83" spans="1:10" s="11" customFormat="1" x14ac:dyDescent="0.25">
      <c r="A83" s="119" t="s">
        <v>76</v>
      </c>
      <c r="B83" s="120" t="s">
        <v>77</v>
      </c>
      <c r="C83" s="121">
        <f>SUM(C84,C88,C109)</f>
        <v>850995</v>
      </c>
      <c r="D83" s="60"/>
      <c r="J83" s="60"/>
    </row>
    <row r="84" spans="1:10" s="11" customFormat="1" ht="14.25" x14ac:dyDescent="0.2">
      <c r="A84" s="42" t="s">
        <v>78</v>
      </c>
      <c r="B84" s="53" t="s">
        <v>79</v>
      </c>
      <c r="C84" s="41">
        <f>SUM(C85)</f>
        <v>0</v>
      </c>
      <c r="D84" s="60"/>
    </row>
    <row r="85" spans="1:10" s="11" customFormat="1" ht="14.25" x14ac:dyDescent="0.2">
      <c r="A85" s="61" t="s">
        <v>80</v>
      </c>
      <c r="B85" s="62" t="s">
        <v>81</v>
      </c>
      <c r="C85" s="63">
        <f>SUM(C87)</f>
        <v>0</v>
      </c>
      <c r="D85" s="60"/>
    </row>
    <row r="86" spans="1:10" s="11" customFormat="1" ht="14.25" x14ac:dyDescent="0.2">
      <c r="A86" s="61"/>
      <c r="B86" s="62" t="s">
        <v>82</v>
      </c>
      <c r="C86" s="63"/>
      <c r="D86" s="60"/>
    </row>
    <row r="87" spans="1:10" s="66" customFormat="1" ht="12.75" customHeight="1" x14ac:dyDescent="0.25">
      <c r="A87" s="43" t="s">
        <v>83</v>
      </c>
      <c r="B87" s="64" t="s">
        <v>164</v>
      </c>
      <c r="C87" s="65"/>
      <c r="D87" s="60"/>
      <c r="E87" s="11"/>
    </row>
    <row r="88" spans="1:10" s="11" customFormat="1" ht="14.25" x14ac:dyDescent="0.2">
      <c r="A88" s="34" t="s">
        <v>84</v>
      </c>
      <c r="B88" s="53" t="s">
        <v>85</v>
      </c>
      <c r="C88" s="41">
        <f>SUM(C91,C95,C97,C103)</f>
        <v>575021</v>
      </c>
      <c r="D88" s="60"/>
    </row>
    <row r="89" spans="1:10" s="50" customFormat="1" ht="12.75" customHeight="1" x14ac:dyDescent="0.25">
      <c r="A89" s="67"/>
      <c r="B89" s="68" t="s">
        <v>86</v>
      </c>
      <c r="C89" s="69"/>
      <c r="D89" s="60"/>
      <c r="E89" s="11"/>
    </row>
    <row r="90" spans="1:10" s="11" customFormat="1" ht="12.75" customHeight="1" x14ac:dyDescent="0.2">
      <c r="A90" s="67" t="s">
        <v>129</v>
      </c>
      <c r="B90" s="68" t="s">
        <v>130</v>
      </c>
      <c r="C90" s="69"/>
      <c r="D90" s="60"/>
    </row>
    <row r="91" spans="1:10" s="50" customFormat="1" ht="12.75" customHeight="1" x14ac:dyDescent="0.25">
      <c r="A91" s="61" t="s">
        <v>87</v>
      </c>
      <c r="B91" s="62" t="s">
        <v>88</v>
      </c>
      <c r="C91" s="63">
        <f>C92+C93+C94</f>
        <v>239735</v>
      </c>
      <c r="D91" s="60"/>
      <c r="E91" s="11"/>
    </row>
    <row r="92" spans="1:10" s="50" customFormat="1" ht="15" x14ac:dyDescent="0.25">
      <c r="A92" s="43" t="s">
        <v>89</v>
      </c>
      <c r="B92" s="70" t="s">
        <v>90</v>
      </c>
      <c r="C92" s="71">
        <v>27000</v>
      </c>
      <c r="D92" s="60"/>
      <c r="E92" s="11"/>
    </row>
    <row r="93" spans="1:10" s="50" customFormat="1" ht="15" x14ac:dyDescent="0.25">
      <c r="A93" s="43" t="s">
        <v>91</v>
      </c>
      <c r="B93" s="70" t="s">
        <v>92</v>
      </c>
      <c r="C93" s="71">
        <v>193516</v>
      </c>
      <c r="D93" s="60"/>
      <c r="E93" s="11"/>
    </row>
    <row r="94" spans="1:10" s="50" customFormat="1" ht="15" x14ac:dyDescent="0.25">
      <c r="A94" s="43" t="s">
        <v>93</v>
      </c>
      <c r="B94" s="64" t="s">
        <v>94</v>
      </c>
      <c r="C94" s="65">
        <v>19219</v>
      </c>
      <c r="D94" s="60"/>
      <c r="E94" s="11"/>
    </row>
    <row r="95" spans="1:10" s="11" customFormat="1" ht="12.75" customHeight="1" x14ac:dyDescent="0.2">
      <c r="A95" s="61" t="s">
        <v>95</v>
      </c>
      <c r="B95" s="72" t="s">
        <v>96</v>
      </c>
      <c r="C95" s="63">
        <f>SUM(C96)</f>
        <v>445</v>
      </c>
      <c r="D95" s="60"/>
    </row>
    <row r="96" spans="1:10" s="50" customFormat="1" ht="12.75" customHeight="1" x14ac:dyDescent="0.25">
      <c r="A96" s="43" t="s">
        <v>97</v>
      </c>
      <c r="B96" s="57" t="s">
        <v>98</v>
      </c>
      <c r="C96" s="71">
        <v>445</v>
      </c>
      <c r="D96" s="60"/>
      <c r="E96" s="11"/>
    </row>
    <row r="97" spans="1:5" s="50" customFormat="1" ht="12.75" customHeight="1" x14ac:dyDescent="0.25">
      <c r="A97" s="61" t="s">
        <v>99</v>
      </c>
      <c r="B97" s="72" t="s">
        <v>100</v>
      </c>
      <c r="C97" s="63">
        <f>SUM(C98:C102)</f>
        <v>228845</v>
      </c>
      <c r="D97" s="60"/>
      <c r="E97" s="11"/>
    </row>
    <row r="98" spans="1:5" s="50" customFormat="1" ht="12.75" customHeight="1" x14ac:dyDescent="0.25">
      <c r="A98" s="43" t="s">
        <v>101</v>
      </c>
      <c r="B98" s="57" t="s">
        <v>102</v>
      </c>
      <c r="C98" s="71">
        <v>55345</v>
      </c>
      <c r="D98" s="60"/>
      <c r="E98" s="11"/>
    </row>
    <row r="99" spans="1:5" s="50" customFormat="1" ht="12.75" customHeight="1" x14ac:dyDescent="0.25">
      <c r="A99" s="43" t="s">
        <v>154</v>
      </c>
      <c r="B99" s="57" t="s">
        <v>156</v>
      </c>
      <c r="C99" s="71">
        <v>14000</v>
      </c>
      <c r="D99" s="60"/>
      <c r="E99" s="11"/>
    </row>
    <row r="100" spans="1:5" s="50" customFormat="1" ht="12.75" customHeight="1" x14ac:dyDescent="0.25">
      <c r="A100" s="43" t="s">
        <v>103</v>
      </c>
      <c r="B100" s="57" t="s">
        <v>104</v>
      </c>
      <c r="C100" s="71">
        <v>250</v>
      </c>
      <c r="D100" s="60"/>
      <c r="E100" s="11"/>
    </row>
    <row r="101" spans="1:5" s="50" customFormat="1" ht="12.75" customHeight="1" x14ac:dyDescent="0.25">
      <c r="A101" s="43" t="s">
        <v>105</v>
      </c>
      <c r="B101" s="57" t="s">
        <v>106</v>
      </c>
      <c r="C101" s="71">
        <v>159000</v>
      </c>
      <c r="D101" s="60"/>
      <c r="E101" s="11"/>
    </row>
    <row r="102" spans="1:5" s="50" customFormat="1" ht="15" x14ac:dyDescent="0.25">
      <c r="A102" s="43" t="s">
        <v>131</v>
      </c>
      <c r="B102" s="57" t="s">
        <v>132</v>
      </c>
      <c r="C102" s="71">
        <v>250</v>
      </c>
      <c r="D102" s="60"/>
      <c r="E102" s="11"/>
    </row>
    <row r="103" spans="1:5" s="50" customFormat="1" ht="15" x14ac:dyDescent="0.25">
      <c r="A103" s="61" t="s">
        <v>107</v>
      </c>
      <c r="B103" s="72" t="s">
        <v>108</v>
      </c>
      <c r="C103" s="63">
        <f>SUM(C104:C108)</f>
        <v>105996</v>
      </c>
      <c r="D103" s="60"/>
      <c r="E103" s="11"/>
    </row>
    <row r="104" spans="1:5" s="11" customFormat="1" ht="27.75" customHeight="1" x14ac:dyDescent="0.2">
      <c r="A104" s="43" t="s">
        <v>109</v>
      </c>
      <c r="B104" s="57" t="s">
        <v>110</v>
      </c>
      <c r="C104" s="71">
        <v>5700</v>
      </c>
      <c r="D104" s="60"/>
    </row>
    <row r="105" spans="1:5" s="11" customFormat="1" ht="27.75" customHeight="1" x14ac:dyDescent="0.2">
      <c r="A105" s="43" t="s">
        <v>111</v>
      </c>
      <c r="B105" s="57" t="s">
        <v>112</v>
      </c>
      <c r="C105" s="71">
        <v>11752</v>
      </c>
      <c r="D105" s="60"/>
    </row>
    <row r="106" spans="1:5" s="50" customFormat="1" ht="15" x14ac:dyDescent="0.25">
      <c r="A106" s="43" t="s">
        <v>113</v>
      </c>
      <c r="B106" s="57" t="s">
        <v>114</v>
      </c>
      <c r="C106" s="71">
        <v>36000</v>
      </c>
      <c r="D106" s="60"/>
      <c r="E106" s="11"/>
    </row>
    <row r="107" spans="1:5" s="6" customFormat="1" x14ac:dyDescent="0.25">
      <c r="A107" s="43" t="s">
        <v>133</v>
      </c>
      <c r="B107" s="57" t="s">
        <v>134</v>
      </c>
      <c r="C107" s="71"/>
      <c r="D107" s="60"/>
      <c r="E107" s="11"/>
    </row>
    <row r="108" spans="1:5" x14ac:dyDescent="0.25">
      <c r="A108" s="43" t="s">
        <v>115</v>
      </c>
      <c r="B108" s="57" t="s">
        <v>116</v>
      </c>
      <c r="C108" s="71">
        <v>52544</v>
      </c>
      <c r="D108" s="60"/>
      <c r="E108" s="11"/>
    </row>
    <row r="109" spans="1:5" s="27" customFormat="1" ht="14.25" x14ac:dyDescent="0.2">
      <c r="A109" s="73" t="s">
        <v>135</v>
      </c>
      <c r="B109" s="72" t="s">
        <v>136</v>
      </c>
      <c r="C109" s="41">
        <f>C110+C111+C113+C112</f>
        <v>275974</v>
      </c>
      <c r="D109" s="60"/>
      <c r="E109" s="11"/>
    </row>
    <row r="110" spans="1:5" s="27" customFormat="1" ht="14.25" x14ac:dyDescent="0.2">
      <c r="A110" s="73" t="s">
        <v>117</v>
      </c>
      <c r="B110" s="72" t="s">
        <v>118</v>
      </c>
      <c r="C110" s="63">
        <v>25000</v>
      </c>
      <c r="D110" s="60"/>
      <c r="E110" s="11"/>
    </row>
    <row r="111" spans="1:5" s="27" customFormat="1" ht="14.25" x14ac:dyDescent="0.2">
      <c r="A111" s="73" t="s">
        <v>123</v>
      </c>
      <c r="B111" s="72" t="s">
        <v>124</v>
      </c>
      <c r="C111" s="63">
        <v>10792</v>
      </c>
      <c r="D111" s="60"/>
      <c r="E111" s="11"/>
    </row>
    <row r="112" spans="1:5" s="27" customFormat="1" ht="14.25" x14ac:dyDescent="0.2">
      <c r="A112" s="73" t="s">
        <v>137</v>
      </c>
      <c r="B112" s="72" t="s">
        <v>138</v>
      </c>
      <c r="C112" s="63"/>
      <c r="D112" s="60"/>
      <c r="E112" s="11"/>
    </row>
    <row r="113" spans="1:8" s="27" customFormat="1" ht="15" thickBot="1" x14ac:dyDescent="0.25">
      <c r="A113" s="42" t="s">
        <v>119</v>
      </c>
      <c r="B113" s="72" t="s">
        <v>120</v>
      </c>
      <c r="C113" s="95">
        <v>240182</v>
      </c>
      <c r="D113" s="60"/>
      <c r="E113" s="11"/>
    </row>
    <row r="114" spans="1:8" s="27" customFormat="1" ht="16.5" thickBot="1" x14ac:dyDescent="0.3">
      <c r="A114" s="96"/>
      <c r="B114" s="15" t="s">
        <v>165</v>
      </c>
      <c r="C114" s="97">
        <f>C115+C116</f>
        <v>6853874</v>
      </c>
      <c r="D114" s="60"/>
      <c r="E114" s="11"/>
    </row>
    <row r="115" spans="1:8" s="27" customFormat="1" x14ac:dyDescent="0.25">
      <c r="A115" s="124"/>
      <c r="B115" s="104" t="s">
        <v>121</v>
      </c>
      <c r="C115" s="118">
        <v>1055700</v>
      </c>
      <c r="D115" s="60"/>
      <c r="E115" s="11"/>
    </row>
    <row r="116" spans="1:8" s="27" customFormat="1" x14ac:dyDescent="0.25">
      <c r="A116" s="125"/>
      <c r="B116" s="105" t="s">
        <v>122</v>
      </c>
      <c r="C116" s="121">
        <v>5798174</v>
      </c>
      <c r="D116" s="60"/>
      <c r="E116" s="11"/>
    </row>
    <row r="117" spans="1:8" s="27" customFormat="1" x14ac:dyDescent="0.25">
      <c r="A117" s="74"/>
      <c r="B117" s="75"/>
      <c r="D117" s="70"/>
      <c r="H117" s="6"/>
    </row>
    <row r="118" spans="1:8" s="27" customFormat="1" ht="12.75" x14ac:dyDescent="0.2">
      <c r="A118" s="74"/>
      <c r="B118" s="75"/>
      <c r="D118" s="70"/>
    </row>
    <row r="119" spans="1:8" s="27" customFormat="1" ht="12.75" x14ac:dyDescent="0.2">
      <c r="A119" s="74"/>
      <c r="B119" s="75" t="s">
        <v>167</v>
      </c>
      <c r="C119" s="98" t="s">
        <v>166</v>
      </c>
    </row>
    <row r="120" spans="1:8" x14ac:dyDescent="0.25">
      <c r="A120" s="76"/>
      <c r="B120" s="77"/>
    </row>
    <row r="121" spans="1:8" s="27" customFormat="1" ht="12.75" x14ac:dyDescent="0.2">
      <c r="A121" s="78"/>
      <c r="B121" s="75"/>
    </row>
    <row r="122" spans="1:8" s="27" customFormat="1" ht="12.75" x14ac:dyDescent="0.2">
      <c r="A122" s="74"/>
      <c r="B122" s="75"/>
    </row>
    <row r="123" spans="1:8" x14ac:dyDescent="0.25">
      <c r="A123" s="79"/>
      <c r="B123" s="77"/>
    </row>
    <row r="124" spans="1:8" s="27" customFormat="1" ht="12.75" x14ac:dyDescent="0.2">
      <c r="A124" s="74"/>
      <c r="B124" s="75"/>
    </row>
    <row r="125" spans="1:8" s="27" customFormat="1" ht="12.75" x14ac:dyDescent="0.2">
      <c r="A125" s="74"/>
      <c r="B125" s="75"/>
    </row>
    <row r="126" spans="1:8" s="27" customFormat="1" ht="12.75" x14ac:dyDescent="0.2">
      <c r="A126" s="74"/>
      <c r="B126" s="75"/>
    </row>
    <row r="127" spans="1:8" s="27" customFormat="1" ht="12.75" x14ac:dyDescent="0.2">
      <c r="A127" s="74"/>
      <c r="B127" s="75"/>
    </row>
    <row r="128" spans="1:8" s="27" customFormat="1" ht="12.75" x14ac:dyDescent="0.2">
      <c r="A128" s="74"/>
      <c r="B128" s="75"/>
    </row>
    <row r="129" spans="1:2" s="27" customFormat="1" ht="12.75" x14ac:dyDescent="0.2">
      <c r="A129" s="74"/>
      <c r="B129" s="75"/>
    </row>
    <row r="130" spans="1:2" s="27" customFormat="1" ht="12.75" x14ac:dyDescent="0.2">
      <c r="A130" s="74"/>
      <c r="B130" s="75"/>
    </row>
    <row r="131" spans="1:2" s="27" customFormat="1" ht="12.75" x14ac:dyDescent="0.2">
      <c r="A131" s="74"/>
      <c r="B131" s="75"/>
    </row>
    <row r="132" spans="1:2" s="27" customFormat="1" ht="12.75" x14ac:dyDescent="0.2">
      <c r="A132" s="74"/>
      <c r="B132" s="75"/>
    </row>
    <row r="133" spans="1:2" s="27" customFormat="1" ht="12.75" x14ac:dyDescent="0.2">
      <c r="A133" s="74"/>
      <c r="B133" s="75"/>
    </row>
    <row r="134" spans="1:2" s="27" customFormat="1" ht="12.75" x14ac:dyDescent="0.2">
      <c r="A134" s="74"/>
      <c r="B134" s="75"/>
    </row>
    <row r="135" spans="1:2" s="27" customFormat="1" ht="12.75" x14ac:dyDescent="0.2">
      <c r="A135" s="74"/>
      <c r="B135" s="75"/>
    </row>
    <row r="136" spans="1:2" s="27" customFormat="1" ht="12.75" x14ac:dyDescent="0.2">
      <c r="A136" s="74"/>
      <c r="B136" s="75"/>
    </row>
    <row r="137" spans="1:2" s="27" customFormat="1" ht="12.75" x14ac:dyDescent="0.2">
      <c r="A137" s="74"/>
      <c r="B137" s="75"/>
    </row>
    <row r="138" spans="1:2" s="27" customFormat="1" ht="12.75" x14ac:dyDescent="0.2">
      <c r="A138" s="74"/>
      <c r="B138" s="75"/>
    </row>
    <row r="139" spans="1:2" s="27" customFormat="1" ht="12.75" x14ac:dyDescent="0.2">
      <c r="A139" s="74"/>
      <c r="B139" s="75"/>
    </row>
    <row r="140" spans="1:2" s="27" customFormat="1" ht="12.75" x14ac:dyDescent="0.2">
      <c r="A140" s="80"/>
      <c r="B140" s="81"/>
    </row>
    <row r="141" spans="1:2" s="27" customFormat="1" ht="12.75" x14ac:dyDescent="0.2">
      <c r="A141" s="80"/>
      <c r="B141" s="81"/>
    </row>
    <row r="142" spans="1:2" s="6" customFormat="1" x14ac:dyDescent="0.25">
      <c r="A142" s="79"/>
      <c r="B142" s="77"/>
    </row>
    <row r="143" spans="1:2" s="27" customFormat="1" ht="12.75" x14ac:dyDescent="0.2">
      <c r="A143" s="74"/>
      <c r="B143" s="75"/>
    </row>
    <row r="144" spans="1:2" s="27" customFormat="1" ht="12.75" x14ac:dyDescent="0.2">
      <c r="A144" s="74"/>
      <c r="B144" s="75"/>
    </row>
    <row r="145" spans="1:2" s="27" customFormat="1" ht="12.75" x14ac:dyDescent="0.2">
      <c r="A145" s="74"/>
      <c r="B145" s="75"/>
    </row>
    <row r="146" spans="1:2" s="27" customFormat="1" ht="12.75" x14ac:dyDescent="0.2">
      <c r="A146" s="74"/>
      <c r="B146" s="75"/>
    </row>
    <row r="147" spans="1:2" s="27" customFormat="1" ht="12.75" x14ac:dyDescent="0.2">
      <c r="A147" s="74"/>
      <c r="B147" s="75"/>
    </row>
    <row r="148" spans="1:2" s="27" customFormat="1" ht="12.75" x14ac:dyDescent="0.2">
      <c r="A148" s="74"/>
      <c r="B148" s="75"/>
    </row>
    <row r="149" spans="1:2" s="27" customFormat="1" ht="12.75" x14ac:dyDescent="0.2">
      <c r="A149" s="74"/>
      <c r="B149" s="70"/>
    </row>
    <row r="150" spans="1:2" s="27" customFormat="1" ht="12.75" x14ac:dyDescent="0.2">
      <c r="A150" s="74"/>
      <c r="B150" s="70"/>
    </row>
    <row r="151" spans="1:2" s="27" customFormat="1" ht="12.75" x14ac:dyDescent="0.2">
      <c r="A151" s="74"/>
      <c r="B151" s="70"/>
    </row>
    <row r="152" spans="1:2" s="27" customFormat="1" ht="12.75" x14ac:dyDescent="0.2">
      <c r="A152" s="74"/>
      <c r="B152" s="70"/>
    </row>
    <row r="153" spans="1:2" s="27" customFormat="1" ht="12.75" x14ac:dyDescent="0.2">
      <c r="A153" s="74"/>
      <c r="B153" s="75"/>
    </row>
    <row r="154" spans="1:2" s="27" customFormat="1" ht="12.75" x14ac:dyDescent="0.2">
      <c r="A154" s="74"/>
      <c r="B154" s="75"/>
    </row>
    <row r="155" spans="1:2" s="27" customFormat="1" ht="12.75" x14ac:dyDescent="0.2">
      <c r="A155" s="74"/>
      <c r="B155" s="75"/>
    </row>
    <row r="156" spans="1:2" s="27" customFormat="1" ht="12.75" x14ac:dyDescent="0.2">
      <c r="A156" s="74"/>
      <c r="B156" s="75"/>
    </row>
    <row r="157" spans="1:2" s="27" customFormat="1" ht="12.75" x14ac:dyDescent="0.2">
      <c r="A157" s="74"/>
      <c r="B157" s="75"/>
    </row>
    <row r="158" spans="1:2" s="27" customFormat="1" ht="12.75" x14ac:dyDescent="0.2">
      <c r="A158" s="74"/>
      <c r="B158" s="75"/>
    </row>
    <row r="159" spans="1:2" s="27" customFormat="1" ht="12.75" x14ac:dyDescent="0.2">
      <c r="A159" s="74"/>
      <c r="B159" s="83"/>
    </row>
    <row r="160" spans="1:2" s="27" customFormat="1" ht="12.75" x14ac:dyDescent="0.2">
      <c r="A160" s="74"/>
      <c r="B160" s="83"/>
    </row>
    <row r="161" spans="1:2" s="6" customFormat="1" x14ac:dyDescent="0.25">
      <c r="A161" s="76"/>
      <c r="B161" s="77"/>
    </row>
    <row r="162" spans="1:2" s="27" customFormat="1" ht="12.75" x14ac:dyDescent="0.2">
      <c r="A162" s="74"/>
      <c r="B162" s="75"/>
    </row>
    <row r="163" spans="1:2" s="27" customFormat="1" ht="12.75" x14ac:dyDescent="0.2">
      <c r="A163" s="74"/>
      <c r="B163" s="75"/>
    </row>
    <row r="164" spans="1:2" s="27" customFormat="1" ht="12.75" x14ac:dyDescent="0.2">
      <c r="A164" s="74"/>
      <c r="B164" s="75"/>
    </row>
    <row r="165" spans="1:2" s="27" customFormat="1" ht="12.75" x14ac:dyDescent="0.2">
      <c r="A165" s="74"/>
      <c r="B165" s="75"/>
    </row>
    <row r="166" spans="1:2" s="27" customFormat="1" ht="12.75" x14ac:dyDescent="0.2">
      <c r="A166" s="74"/>
      <c r="B166" s="75"/>
    </row>
    <row r="167" spans="1:2" s="27" customFormat="1" ht="12.75" x14ac:dyDescent="0.2">
      <c r="A167" s="74"/>
      <c r="B167" s="75"/>
    </row>
    <row r="168" spans="1:2" s="27" customFormat="1" ht="12.75" x14ac:dyDescent="0.2">
      <c r="A168" s="74"/>
      <c r="B168" s="75"/>
    </row>
    <row r="169" spans="1:2" s="27" customFormat="1" ht="12.75" x14ac:dyDescent="0.2">
      <c r="A169" s="74"/>
      <c r="B169" s="75"/>
    </row>
    <row r="170" spans="1:2" s="27" customFormat="1" ht="12.75" x14ac:dyDescent="0.2">
      <c r="A170" s="74"/>
      <c r="B170" s="75"/>
    </row>
    <row r="171" spans="1:2" s="27" customFormat="1" ht="12.75" x14ac:dyDescent="0.2">
      <c r="A171" s="74"/>
      <c r="B171" s="75"/>
    </row>
    <row r="172" spans="1:2" s="27" customFormat="1" ht="12.75" x14ac:dyDescent="0.2">
      <c r="A172" s="74"/>
      <c r="B172" s="75"/>
    </row>
    <row r="173" spans="1:2" s="27" customFormat="1" ht="12.75" x14ac:dyDescent="0.2">
      <c r="A173" s="74"/>
      <c r="B173" s="75"/>
    </row>
    <row r="174" spans="1:2" s="6" customFormat="1" x14ac:dyDescent="0.25">
      <c r="A174" s="84"/>
      <c r="B174" s="85"/>
    </row>
    <row r="175" spans="1:2" s="6" customFormat="1" x14ac:dyDescent="0.25">
      <c r="A175" s="84"/>
      <c r="B175" s="85"/>
    </row>
    <row r="176" spans="1:2" s="6" customFormat="1" x14ac:dyDescent="0.25">
      <c r="A176" s="86"/>
      <c r="B176" s="85"/>
    </row>
    <row r="177" spans="1:2" s="27" customFormat="1" ht="12.75" x14ac:dyDescent="0.2">
      <c r="A177" s="87"/>
      <c r="B177" s="82"/>
    </row>
    <row r="178" spans="1:2" s="27" customFormat="1" ht="12.75" x14ac:dyDescent="0.2">
      <c r="A178" s="87"/>
      <c r="B178" s="82"/>
    </row>
    <row r="179" spans="1:2" s="6" customFormat="1" x14ac:dyDescent="0.25">
      <c r="A179" s="86"/>
      <c r="B179" s="85"/>
    </row>
    <row r="180" spans="1:2" ht="18.75" x14ac:dyDescent="0.3">
      <c r="A180" s="88"/>
      <c r="B180" s="88"/>
    </row>
    <row r="181" spans="1:2" ht="18.75" x14ac:dyDescent="0.3">
      <c r="A181" s="88"/>
      <c r="B181" s="88"/>
    </row>
    <row r="182" spans="1:2" x14ac:dyDescent="0.25">
      <c r="A182" s="14"/>
      <c r="B182" s="14"/>
    </row>
    <row r="183" spans="1:2" x14ac:dyDescent="0.25">
      <c r="A183" s="14"/>
      <c r="B183" s="14"/>
    </row>
    <row r="184" spans="1:2" x14ac:dyDescent="0.25">
      <c r="A184" s="14"/>
      <c r="B184" s="14"/>
    </row>
  </sheetData>
  <mergeCells count="9">
    <mergeCell ref="A115:A116"/>
    <mergeCell ref="A15:B15"/>
    <mergeCell ref="C17:C18"/>
    <mergeCell ref="D17:D18"/>
    <mergeCell ref="B7:C7"/>
    <mergeCell ref="B8:C8"/>
    <mergeCell ref="B9:C9"/>
    <mergeCell ref="B10:C10"/>
    <mergeCell ref="B11:C1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7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2021-01-28T14:11:03Z</cp:lastPrinted>
  <dcterms:created xsi:type="dcterms:W3CDTF">2011-09-30T05:27:19Z</dcterms:created>
  <dcterms:modified xsi:type="dcterms:W3CDTF">2021-01-28T14:11:17Z</dcterms:modified>
</cp:coreProperties>
</file>