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Zane_1\Attistibas_programma_2021-2027\Attistibas_programma_2021-2027\Gala\2026\"/>
    </mc:Choice>
  </mc:AlternateContent>
  <xr:revisionPtr revIDLastSave="0" documentId="13_ncr:1_{BB72A5D4-163E-4F6A-9038-99104FFA1D56}" xr6:coauthVersionLast="47" xr6:coauthVersionMax="47" xr10:uidLastSave="{00000000-0000-0000-0000-000000000000}"/>
  <bookViews>
    <workbookView xWindow="-120" yWindow="-120" windowWidth="29040" windowHeight="15720" xr2:uid="{00000000-000D-0000-FFFF-FFFF00000000}"/>
  </bookViews>
  <sheets>
    <sheet name="Investīciju plāns" sheetId="6" r:id="rId1"/>
    <sheet name="Investīcijas ZPR" sheetId="8" r:id="rId2"/>
  </sheets>
  <definedNames>
    <definedName name="_xlnm._FilterDatabase" localSheetId="0" hidden="1">'Investīciju plāns'!$A$3:$AA$128</definedName>
    <definedName name="_Hlk192579994" localSheetId="0">'Investīciju plāns'!$B$91</definedName>
    <definedName name="_xlnm.Print_Area" localSheetId="1">'Investīcijas ZPR'!$A$1:$K$44</definedName>
    <definedName name="_xlnm.Print_Area" localSheetId="0">'Investīciju plāns'!$A$1:$AA$133</definedName>
    <definedName name="_xlnm.Print_Titles" localSheetId="0">'Investīciju plāns'!$2:$3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6" l="1"/>
  <c r="O16" i="6"/>
  <c r="H6" i="6"/>
  <c r="P87" i="6"/>
  <c r="K87" i="6"/>
  <c r="K59" i="6"/>
  <c r="P84" i="6"/>
  <c r="H21" i="6"/>
  <c r="Q128" i="6"/>
  <c r="S128" i="6" s="1"/>
  <c r="Q29" i="6"/>
  <c r="H77" i="6"/>
  <c r="H78" i="6"/>
  <c r="H79" i="6"/>
  <c r="H80" i="6"/>
  <c r="H76" i="6"/>
  <c r="H55" i="6"/>
  <c r="H54" i="6"/>
  <c r="H53" i="6"/>
  <c r="H50" i="6"/>
  <c r="H46" i="6"/>
  <c r="H45" i="6"/>
  <c r="H38" i="6"/>
  <c r="H24" i="6" l="1"/>
  <c r="P5" i="6"/>
  <c r="Q5" i="6"/>
  <c r="H10" i="6" l="1"/>
  <c r="R28" i="6"/>
  <c r="Q28" i="6"/>
  <c r="P40" i="6"/>
  <c r="P34" i="6" l="1"/>
  <c r="Q65" i="6" l="1"/>
  <c r="Q36" i="6" l="1"/>
  <c r="P36" i="6"/>
  <c r="P44" i="6" l="1"/>
  <c r="H3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tc={F36AF636-11D9-49D1-AC52-CAD85AD98DBA}</author>
  </authors>
  <commentList>
    <comment ref="S115"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SIA "DOBELES ŪDENS" finansējums</t>
      </text>
    </comment>
  </commentList>
</comments>
</file>

<file path=xl/sharedStrings.xml><?xml version="1.0" encoding="utf-8"?>
<sst xmlns="http://schemas.openxmlformats.org/spreadsheetml/2006/main" count="1566" uniqueCount="776">
  <si>
    <t>Projekta nosaukums</t>
  </si>
  <si>
    <t>Vidēja termiņa prioritāte</t>
  </si>
  <si>
    <t>Stratēģiskā atbilstība</t>
  </si>
  <si>
    <t>Indikatīvā summa (EUR)</t>
  </si>
  <si>
    <t>Uzdevums</t>
  </si>
  <si>
    <t>Papildinātība ar citiem projektiem (projekta Nr.)</t>
  </si>
  <si>
    <t>ESI fondu un cits ārējais finansējums</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</si>
  <si>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</si>
  <si>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</si>
  <si>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</si>
  <si>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</si>
  <si>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</si>
  <si>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</si>
  <si>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</si>
  <si>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</si>
  <si>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Realizācijā</t>
  </si>
  <si>
    <t>VTP2</t>
  </si>
  <si>
    <t>VTP3</t>
  </si>
  <si>
    <t>Projekta statuss informācijas sniegšanas brīdī (plānots/sagatavošanā; realizācijā; pabeigts)</t>
  </si>
  <si>
    <t>Projekta partneri</t>
  </si>
  <si>
    <t>Atbildīgie par projekta īstenošanu</t>
  </si>
  <si>
    <t>Augstkalnes pag.</t>
  </si>
  <si>
    <t>Gājēju tilta izbūve  Augstkalnē</t>
  </si>
  <si>
    <t>Plānots</t>
  </si>
  <si>
    <t>Novads</t>
  </si>
  <si>
    <t>Annenieku pag.</t>
  </si>
  <si>
    <t>Dobele</t>
  </si>
  <si>
    <t>Pašvaldības ēkas Edgara Francmaņa ielā 2 pārbūve</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</si>
  <si>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</si>
  <si>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</si>
  <si>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</si>
  <si>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Jaunbērzes kultūras nama pārbūves būvprojekta izstrāde</t>
  </si>
  <si>
    <t>Jaunbērzes pag.</t>
  </si>
  <si>
    <t>Attīstības un plānošanas nodaļa</t>
  </si>
  <si>
    <t>Uzvaras ielas (posmā no Viestura ielas līdz Brīvības ielai) Dobelē pārbūve</t>
  </si>
  <si>
    <t>Auce</t>
  </si>
  <si>
    <t>Citi komentāri</t>
  </si>
  <si>
    <t>VTP1</t>
  </si>
  <si>
    <t>RV1</t>
  </si>
  <si>
    <t>RV4</t>
  </si>
  <si>
    <t>RV7</t>
  </si>
  <si>
    <t>RV5</t>
  </si>
  <si>
    <t>RV6</t>
  </si>
  <si>
    <t>RV12</t>
  </si>
  <si>
    <t>RV9</t>
  </si>
  <si>
    <t>U23</t>
  </si>
  <si>
    <t>U1</t>
  </si>
  <si>
    <t>U10</t>
  </si>
  <si>
    <t>U38</t>
  </si>
  <si>
    <t>RV15</t>
  </si>
  <si>
    <t>U14</t>
  </si>
  <si>
    <t>U13</t>
  </si>
  <si>
    <t>RV11</t>
  </si>
  <si>
    <t>U29</t>
  </si>
  <si>
    <t>RV14</t>
  </si>
  <si>
    <t>RV16</t>
  </si>
  <si>
    <t>U37</t>
  </si>
  <si>
    <t>U40</t>
  </si>
  <si>
    <t>Nr. p.k.</t>
  </si>
  <si>
    <t xml:space="preserve">Cits finansējums </t>
  </si>
  <si>
    <t>Tērvetes pag.</t>
  </si>
  <si>
    <t>Bēnes pag.</t>
  </si>
  <si>
    <t>Īstenošanas teritorija (pilsēta, pagasts, novads)</t>
  </si>
  <si>
    <t>Energoefektivitātes paaugstināšana Jaunbērzes kultūras namā, Ceriņu ielā 2, Jaunbērzes pagastā, Dobeles novadā</t>
  </si>
  <si>
    <t>Bērzes pag.</t>
  </si>
  <si>
    <t>Sociālais dienests</t>
  </si>
  <si>
    <t>SIA "DOBELES ŪDENS"</t>
  </si>
  <si>
    <t>Pašvaldība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</si>
  <si>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</si>
  <si>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</si>
  <si>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</si>
  <si>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</si>
  <si>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</si>
  <si>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</si>
  <si>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</si>
  <si>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</si>
  <si>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</si>
  <si>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</si>
  <si>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</si>
  <si>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</si>
  <si>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</si>
  <si>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</si>
  <si>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</si>
  <si>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</si>
  <si>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</si>
  <si>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</si>
  <si>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</si>
  <si>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</si>
  <si>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</si>
  <si>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</si>
  <si>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</si>
  <si>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</si>
  <si>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</si>
  <si>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</si>
  <si>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</si>
  <si>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</si>
  <si>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</si>
  <si>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</si>
  <si>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</si>
  <si>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</si>
  <si>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</si>
  <si>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</si>
  <si>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</si>
  <si>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</si>
  <si>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</si>
  <si>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</si>
  <si>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</si>
  <si>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</si>
  <si>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</si>
  <si>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</si>
  <si>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</si>
  <si>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Pārbūvētas bijušā kinoteātra telpas,  pielāgojot tās Dobeles Jaunatnes iniciatīvu un veselības centra darbībai.</t>
  </si>
  <si>
    <t xml:space="preserve">Izbūvēts gājēju tilts pār Svētes upi  uz rakstnieka - novadnieka Roberta Sēļa taku. </t>
  </si>
  <si>
    <t>Paplašināta ūdenssaimniecības un kanalizācijas sistēma Auces aglomerācijas robežās.</t>
  </si>
  <si>
    <t>Projekta idejas līmenis</t>
  </si>
  <si>
    <t>SAM, cits finsējums</t>
  </si>
  <si>
    <t>Papildus iespējamais finansējums</t>
  </si>
  <si>
    <t>Prioritāte</t>
  </si>
  <si>
    <t>Papildus prioritāte</t>
  </si>
  <si>
    <t>Indikatīvais projekta nosaukums</t>
  </si>
  <si>
    <t>Indikatīvais projekta finansējums, EUR</t>
  </si>
  <si>
    <t>Projekta idejas apraksts, vajadzibas pamatojums, rezultāts</t>
  </si>
  <si>
    <t>Iesaistītās pašvaldības, sadarbības partneri</t>
  </si>
  <si>
    <t>Pašvaldības projekts</t>
  </si>
  <si>
    <t>2.1.1.</t>
  </si>
  <si>
    <t>P5</t>
  </si>
  <si>
    <t xml:space="preserve">Energoefektivitātes veicināšana pašvaldības ēkās, kurās tiek nodrošināti pakalpojumi novada iedzīvotājiem. </t>
  </si>
  <si>
    <t>Uzlabojot energofektivitāti pašvaldībai piederošās ēkās, tiktu uzlabota siltumietilpība un ietaupīta siltumenerģija, tādejādi nākotnē iegūstot būtisku ietaupījumu. Ieguvēji būtu arī pārējo kaimiņos esošo pašvaldību iedzīvotāji, jo sociālos pakalpojumus varētu izmantot arī blakus pašvaldību iedzīvotāji. Rezultātā tiktu samazināts arī apkures izmešu daudzums un siltumenerģijas zudumi.
Veicot energoefektivitātes uzlabošanas pasākumus vienlaikus tiktu uzlabota ēku energoefektivitāte un samazināts pašvaldības budžeta slogs ikgadējām elekroenerģijas un siltumenerģijas izmaksām, papildus uzlabojot pašvaldības sniegto pakalpojumu kvalitāti.</t>
  </si>
  <si>
    <t>DNP</t>
  </si>
  <si>
    <t>5.1.1.</t>
  </si>
  <si>
    <t>1) pāreja uz jauno viedo apgaismojuma vadības sistēmu, kas regulē gaismas intensitāti  (deg spožāk tikai uz kustības laiku, pārējā laikā deg ar mazāku intensitāti) un tos iedarbināt no viena kopēja dispečeru punkta (arī gaismekļu pārbaude attālināta). 
2) Uzlabota ielu apgaismojuma tīkla energoefektivitāte, apgaismojuma kvalitāte un nodrošināta profesionāla sistēmas apkalpošana un uzturēšana.</t>
  </si>
  <si>
    <t>Visas ZPR pašvaldības</t>
  </si>
  <si>
    <r>
      <t>Sasniedzamie rezultāti - reģionālā ietekme, sociāli ekonomiskā ietekme, ietekmes uz vidi samazinājums</t>
    </r>
    <r>
      <rPr>
        <sz val="10"/>
        <color theme="1"/>
        <rFont val="Ebrima"/>
        <charset val="186"/>
      </rPr>
      <t xml:space="preserve"> (pamatojums projekta ieklaušanai reģiona programmā)</t>
    </r>
  </si>
  <si>
    <r>
      <t xml:space="preserve">Lai uzlabotu energoefektivitāti pašvaldības ēkās, kurās tiek sniegti dažādi pakalpojumi novada iedzīvotājiem (sociālie pakalpojumi, izglītība, bibliotēkas u.c.) ir nepieciešams veikt energoauditu, izstrādāt tehniskos projektus ēku energoefektivitātes uzlabošanai, veikt ēku griestu un fasādes siltināšanas darbus, ēkas inženiertehnisko sistēmu pārbūvi vai izbūvi. Uzstādīt viedos risinājumus siltumenerģijas uzskaitei un samazināšanai. Izvērtēt iespēju, ēkās uzstādīt uz saules enerģijas izmantošanu balstītus risinājumus (saules kolektorus, kombinētus ar apkures sistēmām).
Projekta mērķi var attiecināt arī uz visām novada pirmsskolas un vispārējās un interešu izglītības iestādēm.   
</t>
    </r>
    <r>
      <rPr>
        <sz val="10"/>
        <rFont val="Ebrima"/>
        <charset val="186"/>
      </rPr>
      <t>Ne</t>
    </r>
    <r>
      <rPr>
        <sz val="10"/>
        <color theme="1"/>
        <rFont val="Ebrima"/>
        <charset val="186"/>
      </rPr>
      <t xml:space="preserve">pieciešams uzlabot energoefektivitāti Sociālā dzīvojamā mājā "Lielauce", Lielauces pagastā, kur nodrošināta dzīvošana un aprūpe novada vientuļajiem iedzīvotājiem, kas objektīvu apstākļu dēļ sevi nevar aprūpēt vecumdienās, Bēnes pagastā sociālo pakalpojumu centrā, kurā ir izvietota bibliotēka, sociālais dienesta, pieaugušo izglītības centra strukturvienības un dienas aprūpes centrs bērniem ar funkcionālajiem traucējumiem. 
Energoefektivitātes pasākumi būtu veicami arī ēkās, kur daļa tiek iznomāta arī komersantiem, kas sniedz pakalpojumus novada iedzīvotājiem.
Lai samazinātu siltumnīcefekta gāzu emisijas, ir nepieciešams veikt energoefektivitātes pasākumus multifunkcionālajai ēkai "Zvaniņi" </t>
    </r>
    <r>
      <rPr>
        <sz val="10"/>
        <color rgb="FF00B050"/>
        <rFont val="Ebrima"/>
        <charset val="186"/>
      </rPr>
      <t xml:space="preserve">Tērvetes/Augstkalnes </t>
    </r>
    <r>
      <rPr>
        <sz val="10"/>
        <color theme="1"/>
        <rFont val="Ebrima"/>
        <charset val="186"/>
      </rPr>
      <t>pagastā: jāizstrādā ēkas energoaudits, jāveic jumta siltināšana, logu un ārdurvju konstrukciju nomaiņa, kā arī ārsienu siltināšana.
Pārējā novada teritorijā pašvaldības ēku energoefektivitātes paaugstināšanas pasākumus plānots veikt atbilstoši pašvaldības investīciju plānam.</t>
    </r>
  </si>
  <si>
    <r>
      <t xml:space="preserve">Energoefektivitāti veicinošu viedo pilsētvides tehnoloģiju ieviešana  publisko teritoriju apgaismojuma infrastruktūrā </t>
    </r>
    <r>
      <rPr>
        <sz val="10"/>
        <rFont val="Ebrima"/>
        <charset val="186"/>
      </rPr>
      <t>Dobeles novada teritorijā</t>
    </r>
  </si>
  <si>
    <t>Reģionālais projekts</t>
  </si>
  <si>
    <t>Interreg</t>
  </si>
  <si>
    <t>P7</t>
  </si>
  <si>
    <t>P3.6</t>
  </si>
  <si>
    <t>Livonijas ordeņa pils pieejamības veicināšana un publiskās ārtelpas attīstība</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</si>
  <si>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</si>
  <si>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 xml:space="preserve">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 
</t>
  </si>
  <si>
    <t>Pašvaldības finansējums, Leader</t>
  </si>
  <si>
    <t>Kultūras mantojuma saglabāšanai un attīstības veicināšanai nepieciešamās infrastruktūras uzlabošana</t>
  </si>
  <si>
    <t>1. Meža parks ar brīvdabas estrādi ir iecienīta pilsētnieku atpūtas vieta. Estrāde uzbūvēta 20.gs. 60.gados Bērzes upes ielokā. Vērienīgākos pārbūves darbus tā piedzīvoja 1986.gadā, kad virs estrādes uzslēja jumtu, augstāk pacēla un paplašināja skatītāju sēdvietas. Novadā un arī starp kaimiņu novadiem tā ir lielākā brīvdabas estrāde, kura spēj uzņemt vairākus simtus koristu un dejotāju, kā arī vairāk kā tūkstoti skatītāju. Ķestermežs ar brīvdabas estrādi ir dziesmu svētku, koncertu, teātra uzvedumu un zaļumbaļļu norises vieta vasaras sezonā. Dziesmu un deju svētkos regulāri piedalās ne tikai Dobeles novada amatiermākslas kolektīvi, bet arī mākslienieki no Jelgavas un Bauskas novada.
Estrādes infrastruktūra ir nolietojusies, ir nepieciešams mainīt elektroinstalāciju. Lai paildzinātu estrādē notiekošo pasākumu sezonu, kā arī komfortablu pasākumu baudīšanu vasarā, lietus laikā, ir nepieciešams izbūvēt transformējamu jumta pārsegumu.
Projekta rezultātā ir plānots izstādāt brīvdabas estrādes pārbūves būvprojektu un veikt nepieciešamos pārbūves darbus.
2. Labiekārtota Tērvetes estrāde. Tērvetes novadā estrāde ir viena no galvenajām pasākumu un atpūtas vietām vasaras periodā. Šeit notiek vērienīgi pasākumi, kur bieži uzstājas gan vietējie mākslinieciskās pašdarbības kolektīvi, gan Latvijā pazīstami mūziķi un aktieri, kā arī notiek teātra izrādes. Pasākumus apmeklē gan kaimiņu novadu idzīvotāji, gan viesi no attālākiem novadiem, kā arī kaimiņvalstu tūristi.</t>
  </si>
  <si>
    <t>Dobelē Izveidota moderna brīvdabas estrāde, ar mūsdienu tehnoloģijām atbilstošas nepieciešamās infastruktūras nodrošinājumu kultūras un tradīciju 
saglabāšanai, iekļaujoties pilsētas publiskās ārtelpas tīklā ar kvalitatīvu labiekārtojumu un pieejamības nodrošinājumu visdažādākajām iedzīvotāju grupām un tūristiem.
Paildzinātas brīvdabas estrādes izmantošanas iespējas no marta līdz novembrim.
Iespēja nodrošināt novada un reģiona pasākumus, kā arī visai Latvijai kvalitatīvus un profesionālus pasākumus.
Labiekārtota Tērvetes brīvdabas estrādes teritorija.</t>
  </si>
  <si>
    <t>Interreg, Leader, ANM</t>
  </si>
  <si>
    <t>P4</t>
  </si>
  <si>
    <t>Velo infrastruktūras attīstība Dobeles novadā</t>
  </si>
  <si>
    <t>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Veloceliņus nepieciešams izbūvēt arī bijušā Auces novada teritorijā.</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</si>
  <si>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</si>
  <si>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DNP, ZPR un visas 
ZPR pašvaldības, Žagares pašvaldība Lietuvā</t>
  </si>
  <si>
    <t>Nr.p.k.</t>
  </si>
  <si>
    <t>SAM 2.2.3.</t>
  </si>
  <si>
    <t>P3</t>
  </si>
  <si>
    <t xml:space="preserve">Degradēto teritoriju revitalizācija un uzņēmējdarbības pamatinfrastruktūras izveide  </t>
  </si>
  <si>
    <t>Pašvaldības īpašumā ir atsevišķas zemes vienības, kas atrodas bijušās padomju armijas teritorijās, ir piesārņotas ar būvgružiem, aizaugušas, bez inženierkomunikāciju pievadiem.
Ir nepieciešama teritoriju sakārtošana un ēku izbūve ar nepieciešamiem inženierkomunikāciju pieslēgumiem, t.sk. ūdens, elektrība, pievedceļi un ar AER tehnoloģiju ieviešanu saistītiem risinājumiem, saskaņā ar komersantu vajadzībām, tādējādi rosinot komersantu pāreju uz klimatam draudzīgāku ražošanu vai pakalpojuma sniegšanu;
Projekta īstenošanas rezultātā pieaugs uzņēmējdarbībai piemēroto teritoriju platības un uzlabosies to pieejamība, uzlabojot vidi novadā, palielināsies investīcijas uzņēmumos un tiks radītas jaunas darba vietas, tādējādi paaugstinot novada un tā areāla ekonomisko izaugsmi, kā arī nodrošinās satiksmes dalībnieku drošību (darbinieku nokļūšana uz darba vietu).</t>
  </si>
  <si>
    <t>Veicot ieguldījumus publiskās infrastruktūras uzlabošanā, tiks veicināta atjaunotās degradētās teritorijas sasniedzamība Dobeles novadā (Gardene un Lauku iela, Dobelē), lai nodrošinātu esošo un potenciālo uzņēmumu attīstību un  tādējādi sekmētu nodarbinātību un ekonomisko aktivitāti novadā. Uzņēmēju  saimnieciskās darbības izaugsme nodrošinās potenciāli augstākus nodokļu ieņēmumus pašvaldības budžetā, uzlabosies nodarbinātība, samazinot bezdarba līmeni novadā un reģionā.
Iedzīvotāju nokļūšana uz darba vietu ir nodrošināta (veloceliņš uz Gardeni un gājēju ietve Lauku ielā (būs nepieciešams jaunajā teritorijā).
1) mērķtiecīgi sakārtotas vairākas pašvaldībai piederošas teritorijas, kurās būs iespēja uzsākt uzņēmējdarbību;
2) radītas jaunas darba vietas;
3) palielināts eksporta izlaides apjoms;
4) piesaistītas privātās investīcijas.</t>
  </si>
  <si>
    <t>DNP, ZPR un visas 
ZPR pašvaldības</t>
  </si>
  <si>
    <t>Pilsētas ielu satiksmes infrastruktūras uzlabošana</t>
  </si>
  <si>
    <t xml:space="preserve">Dobeles pilsēta pēdējos gados ir strauji attīstījusies, piesaistot ES finansējumu, ir realizēti vairāki uzņēmējiem nozīmīgi projekti, vides projekti, izglītības infrastruktūras uzlabošanas, tūrismu veicinoši projekti. Taču ne visu ideju un vajadzību realizācijai pašvaldībai pietiek finansējuma. Pilsētā ir vairākas ielas, kuru atsevišķu posmu pārbūvei nav bijis iespēju piesaistīt publisko finansējumu. Ielas ir daļēji apmierinošā vai neapmierinošās stāvoklī, ir nepieciešama ar ielas pārbūvi saistīto komunikāciju pārbūve. Ir nepieciešami pābūves darbi Baznīcas ielas, Uzvaras ielas un Viestura ielas posmam. Visi trīs pārbūvējamie posmi atrodas pilsētas vēsturiskajā centrā, kur ikdienā savās gaitās dodas gan pilsētas iedzīvotāji, gan visu pilsētas svētku laikā viesi, gan tūristi dažādu apskates objektu apmeklēšanai.   
Kritiskā stāvoklī pilsētā ir Jāņa Čakstes iela, kurai ikdienā ir ļoti liela slodze (tirdzniecības centri, degvielas uzpildes stacija, autoserviss, pilsētas dzīvojamais masīvs). Lielā noslogojuma dēļ iela ir uz sabrukšanas robežas.
</t>
  </si>
  <si>
    <t xml:space="preserve">Palielināts privāto investīciju apjoms Dobeles novadā, veicot ieguldījumus uzņēmējdarbības attīstībai nepieciešamajā ielu infrastruktūrā. 
Veicot Čakstes ielas transporta infrastruktūras uzlabošanu, tiktu radīta šīs ielas piegulošajās teritorijās vietējiem uzņēmējiem pievilcīga uzņēmējdarbības vide un iedzīvotāju mobilitāte, tādējādi radot drošu un pievilcīgu vidi iedzīvotājiem, uzņēmējiem un tūristiem.
Uzlabota satiksmes drošība pilsētā un pilsētas tēls kopumā. 
Samazināti finanšu līdzekļi ikgadējiem ielu un pazemes komunikāciju remontdarbiem.
</t>
  </si>
  <si>
    <t>DNP un visas 
ZPR pašvaldības</t>
  </si>
  <si>
    <t>Dzirnavu ielas pārbūve un stāvlaukuma izbūve Dobeles pilsētā</t>
  </si>
  <si>
    <t xml:space="preserve">Rīta stundās un pēcpusdienās ir novērojamas ierobežotas iespējas
 īslaicīgi stāvēt pie izglītības iestādēm (Dobeles 1.vidusskola, Dobeles Valsts ģimnāzija, Sporta stadions), lai nogādātu bērnus vai paņemtu no skolām vai nodarbībām.
Katru gadu pašvaldība par saviem finanšu līdzekļiem veic ielu
ikdienas uzturēšanas darbus, papildus pašu finansējumam pašvaldība ir veiksmīgi piesaistījusi ES fondu līdzekļus transporta infrastruktūras sakārtošanai, bet nav nodoršināta stāvlaukumu pieejamība izglītības un sporta iestādēm.
Tiktu izbūvētas papildu autostāvvietas, ierobežojot automašīnu novietošanu ielas malās un būtu iespējama arī autobusu apstāšanās vieta pasažieru (skolnieku) izkāpšanai.
Dzirnavu ielā atrodas ražošanas uzņēmums AS "Spodrība" , kurai būtu iespējams izmantot Dzirnavu ielu nokļūšanai līdz uzņēmuma teritorijai.
Būtu sakārtota satiksmes organizācija, palielinot gājēju drošību un atvieglojot automašīnu novietošanu. </t>
  </si>
  <si>
    <t xml:space="preserve">Izbūvējot nepieciešamo infrastruktūru, nodrošināta iedzīvotāju drošība izgaismojot ielu un stāvlaukumu ar LED gaismekļu apgaismojumu un uzstādot novērošanas kameras, tādējādi neradot pārslodzi ielai un spriedzi iedzīvotājiem (iebraucot,  Izbraucot), kā arī nodrošinot uzņēmēja nokļūšanu līdz uzņēmuma teritorijai.
</t>
  </si>
  <si>
    <t>2.2.3.</t>
  </si>
  <si>
    <t>Vēsturiski piesārņoto vietu sanācija</t>
  </si>
  <si>
    <t xml:space="preserve">Dobeles slimnīcas teritorijā ir ir izvietotas glabāšanas tvertnes (mucas) ar naftas produktiem un pievadi, kurā arī pašlaik vēl glabājas naftas produkti (nezināms atlikums) un ir piesārņota apkārtējā teritorija. Iepriekš naftas produkti izmanoti slimnīcas apkures nodrošināšanai.
Nepieciešams definēt vietas piesārņojuma apjomu un veikt teritorijas sanāciju.
Pēc vietas sanācijas, iespējams izveidot un attīstīt teritoriju pašvaldības (jauna bērnu aktīvās atpūtas laukums (minifutbola laukums)) vai uzņēmēju vajadzībām Dobeles pilsētā. </t>
  </si>
  <si>
    <t xml:space="preserve">Piesārņotā vieta atrodas pilsētas centra teritorijā, kurai ir ekonomiskais potenciāls un, kurā varētu īstenot sekmīgus pilsētvides attīstības projektus. 
Atjaunota un uzlabota piesārņotās vietas vides kvalitāte un novērsti draudi iedzīvotāju veselībai;
Izveidota teritorija uzņēmējdarbības atīstībai vai pašvaldības funkciju nodrošināšanai.
</t>
  </si>
  <si>
    <t>5.1.1. inovatīvie</t>
  </si>
  <si>
    <t>P6</t>
  </si>
  <si>
    <t>Vienoto klientu apkalpošanas centru pieejamība un darbība reģionā</t>
  </si>
  <si>
    <t>Pakalpojumu pieejamība vienuviet (katrā novadā), t.sk. darbinieku apmācība, tehniskais nodrošinājums, pievienojot bibliotēkas VPVKAC).
VPVKC infrastruktūras nepieciešamība: 
1) atklāta un slēgta tipa darbavietas;
2) vienota stila mēbeles;
3) darbavietas jāaprīko ar datorpieslēgumu, internetu, POS termināli maksājumu veikšanai uz vietas ar maksājumu/bankas karti;
4) jāuzstāda videonovērošana;
5) nepieciešams uzstādīt rindu vadības iekārtu;
6) jāaprīko vismaz viens publiski pieejams dators un brīvpieejas internets;
7) jānodrošina neliela virtuve darbinieku vajadzībām;
8) centru nepieciešams aprīkot ar multifunkcionālu iekārtu drukšānai, pavairošanai, skenēšanai, ko izmantotu klientu apkalpošanai.</t>
  </si>
  <si>
    <t>Lai nodrošinātu vienotu klientu apkalpošanu, visos
 VPVKAC darbs tiek organizēts pēc vienotiem principiem, kas iestrādāti vienotajos VPVKAC darba kārtības noteikumos. Klientu apkalpošanā tiek ievērots VPVKAC klientu apkalpošanas standarts. Šāda pieeja nodrošinātu pakalpojumu sniegšanas standartizāciju, nodrošinot saturiski pilnvērtīgu un vizuāli pievilcīgu VPVKAC izveidi, kas savukārt sekmētu labus darba apstākļus darbiniekiem, pievilcīgus apstākļus apmeklētājiem un kopumā celtu klientu apmierinātību ar valsts pakalpojumu nodrošināšanas augstāku kvalitāti. Infrastruktūru izveido tā, lai neierobežotu personas pārvietošanās iespējas, proti, nodrošina iespējas ikvienam sabiedrības loceklim pārvietoties bez ierobežojumiem un saņemt vienlīdzīgus pakalpojumus, preces, palīdzību un informāciju neatkarīgi no dzimuma, invaliditātes veida, vecuma un citiem faktoriem / VARAM Metodika 2021.gada jaunveidojamo novadu pašvaldību darbības uzsākšanai/.</t>
  </si>
  <si>
    <t>Reģionāls, var kopā ar Jelgavu, ja tas ir H2</t>
  </si>
  <si>
    <t>6.1.1.</t>
  </si>
  <si>
    <t xml:space="preserve">Bezizmešu transporta  attīstība un uzpildes staciju tīkla izveide </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</si>
  <si>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</si>
  <si>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</si>
  <si>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ZPR, ZPR pašvaldības, pasažieru pārvadātāji un uzņēmēji</t>
  </si>
  <si>
    <t>Reģionāls, var kopā ar Jelgavas novadu</t>
  </si>
  <si>
    <t>5.1.1. inovatīvais</t>
  </si>
  <si>
    <t xml:space="preserve"> 2.1.2.,  Intereg</t>
  </si>
  <si>
    <t>Ģeotermālās enerģijas potenciāla izpēte</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</si>
  <si>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</si>
  <si>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</si>
  <si>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ZPR, Jelgavas novads</t>
  </si>
  <si>
    <t>4.3.1.</t>
  </si>
  <si>
    <t>Mājokļu pieejamība reģionā</t>
  </si>
  <si>
    <t>Šī brīža dzīvojamais fonds (gan novadā, gan reģionā) ir būtiski novecojis, kas palielina tā uzturēšanas izmaksas un, nepalielinoties mājsaimniecību ienākumiem, attālina tā atjaunošanās perspektīvas. 
Reģiona iedzīvotāju zemā pirktspēja uzdod par pienākumu pašvaldībām nodrošināt iedzīvotājus ar mājokļiem, jo ne visi spēj iegādāties vai īrēt dzīves telpu.
Projekta īstenošanas rezultātā uzlabotos mājsaimniecības dzīves kvalitāte, būtu iespēja piesaistīt jaunu darbaspēku, jaunus speciālistus, (gan uzņēmējiem, gan pedagogus, gan medicīnas personālu ārstniecības iestādēs u.c.).</t>
  </si>
  <si>
    <t>ZPR, DNP un citas reģiona pašvaldības</t>
  </si>
  <si>
    <t>Iesaistot pašvaldības, tās sniegtu tūlītēju risinājumu gan novadā, gan reģionā jaunu darbinieku piesaistei (ja veidojas jaunas darba vietas)  un sākotnēji atrisinātu mobilitātes iespējas darba spēkam ar vidēji augstu atalgojumu. Tādējādi nerastos problēmu situācija, ka mājokļa nepieejamības dēļ, iedzīvotāji tiek mudināti meklēt darba iespējas un dzīves vietu ārpus Latvijas. Ja cilvēki tiktu nodrošināti ar  mājokli, darba vietu, tad viņi nevis izvēlētos migrēt ārpus valsts, bet izvēlētos iekšējo migrāciju, kas samazinātu ekonomiskos zaudējumus valstī. 
Mājokļu būvniecībā izmantoti energoefektīvi risinājumi.</t>
  </si>
  <si>
    <t>P2</t>
  </si>
  <si>
    <t>Sociālo mājokļu attīstība Dobeles novadā</t>
  </si>
  <si>
    <t>Dobeles slimnīcas teritorijā ir neizmantota ēka (iepriekš infekcijas korpuss), kurā telpu izvietojums ir atbilstošs dzīvojamo telpu izbūvei, lai varētu izīrēt iedzīvotājiem (īpaši senioriem), kuri ir palikuši bez aprūpes (un paši nespēj par sevi pilnvērtīgi parūpēties) un ir ar zemu maksātspēju. Šādai iedzīvotāju grupai būtu iespēja dzīvot izremontētas dzīvojamās telpās (kopskaitā 20 dzīvojamās telpas), kuras būtu atbilstošas ne  tikai minimālām prasībām, dzīvošanai derīgas, bet būtu ļoti labā tehniskā un vizuālā stāvoklī. Papildus iespējams ierīkot 2 virtuves un 2 pakalpojumu telpas, kurās sniegtu pakalpojumus dažādi speciālisti.
Dobeles novadā pēc šāda veida dzīvesvietas ir pieprasījums no personām, kuras palikušas bez aprūpes un pašas nespēj pilnvērtīgi dzīvot.
Pašvaldībai nepietiek budžeta līdzekļu, lai īstermiņā apmierinātu iedzīvotāju augošo pieprasījumu pēc dzīvojamām platībām.
Lai sociālos dzīvokļus novadā varētu nodrošināt pēc iespējas aptverot plašāku teritoriju, Bukaišu bijušās skolas internāta telpas ir pielāgojamas sociālo dzīvokļu ierīkošanai.</t>
  </si>
  <si>
    <t>Tiktu veikts nozīmīgs ieguldījums sociālo mājokļu attīstībā, 
nodrošinot seniorus ar labas kvalitātes mājokļiem, atvieglojot viņu ikdienas dzīvi un nedaudz uzlabojot finansiālo stāvokli.</t>
  </si>
  <si>
    <t>5.1.1</t>
  </si>
  <si>
    <t>Uzņēmējdarbības vides attīstība Dobeles novada teritorijā</t>
  </si>
  <si>
    <t xml:space="preserve">1) Lielākā daļa reģionālās un vietējās nozīmes ceļi ir kritiskā stāvoklī;
2) Valsts reģionālās un vietējās nozīmes
 autoceļu tīkla pārbūve (vai atjaunošana) radīs kvalitatīvu vidi uzņēmējdarbības attīstībai, pasažieru pārvadājumiem un tūrismam.
Regulāra pašvaldības grants ceļu atjaunošana visa novada teritorijā. Tiltu atjaunošana: "Ainavu", "Kauliņu", "Ružas", "Betons", "Ceriņu" bijušā Tērvetes novada teritorijā
Investīcijas ielu un ceļu pārbūvē uzņēmējdarbības vides attīstībai tiks veiktas atbilstoši investīciju plānam.
</t>
  </si>
  <si>
    <t>Palielinātos privāto investīciju apjoms un tiktu veicināta jaunu darba vietu izveide  novados un reģionā, veicot ieguldījumus uzņēmējdarbības attīstību veicinošos pasākumos, balstoties uz uzņēmēju vajadzībām.
Veicot ceļu pārbūvi, izbūvi, uzlabosies uzņēmējdarbības teritorijām nozīmīgu funkcionālo savienojumu satiksmes organizācija, tai skaitā satiksmes drošība, teritoriju sasniedzamība un pieejamība, kā arī ceļu tehniskais stāvoklis un nestspēja, kā arī samazināsies ikgadējie ieguldījumi ceļu remontdarbiem un uzturēšanai.</t>
  </si>
  <si>
    <t>ZPR</t>
  </si>
  <si>
    <t>Atskurbtuves pakalpojuma izveide Zemgales reģionam (sadarbībā ar VM,VP )</t>
  </si>
  <si>
    <t>4.3.5.</t>
  </si>
  <si>
    <t>Sociālās rehabilitācijas pakalpojumi izveide bērniem ar uzvedības traucējumiem</t>
  </si>
  <si>
    <t>Grupu dzīvokļi bērniem bāreņiem pēc ārpusģimenes aprūpes</t>
  </si>
  <si>
    <t>Naktspatversmes pakalpojums Zemgales reģiona pašvaldību vajadzībām</t>
  </si>
  <si>
    <t>Mobilās vienības izveide AMB vajadzībām, jo pieaug novadu teritorija un iedzīvotāji noveco</t>
  </si>
  <si>
    <t>5.1.1. inivatīvais</t>
  </si>
  <si>
    <t>2.1.1., Interreg</t>
  </si>
  <si>
    <t>Informācijas un komunikāciju tehnoloģiju izmantošana komunālo pakalpojumu kvalitātes uzlabošanai Dobeles novadā</t>
  </si>
  <si>
    <t xml:space="preserve">Tiktu ieviesta uz mūsdienu tehnoloģijām (bezvadu tehnoloģijas)  balstīta komunālo pakalpojumu (ūdens apgāde, siltumapgādes un notekūdeņu) uzskaites un vadības sistēma - uzstādīta ūdens mērījumu un siltuma mērījumu attālinātās datu nolasīšanas sistēma, kā arī notekūdeņu sūkņu staciju vadības un monitoringa sistēmas. Nepieciešama komunālo pakalpojumu uzņēmuma darbinieku apmācībaiekārtu apkalpošanai un infrastruktūras apkalpošanai. Automātiska datu apkopošana grāmatvedībā, rēķinu izsūtīšana. </t>
  </si>
  <si>
    <t xml:space="preserve">Ieviesta uz IKT tehnoloģijām balstīta komunālo pakalpojumu (ūdens apgādes un siltumapgādes, notekūdeņu) uzskaites un norrēķinu sistēma, kas ievērojami atvieglos un uzlabos sadarbību un komunikāciju starp publisko pakalpojumu sniedzējiem un to klientiem - novada iedzīvotājiem. </t>
  </si>
  <si>
    <t>Komunālo pakalpojumu sniedzēji, pašvaldības</t>
  </si>
  <si>
    <t>2.1.3.</t>
  </si>
  <si>
    <t>Nepieciešams veikt mehānisko upes posma krasta tīrīšanu un attīrīšanu no ūdensaugu apauguma krasta līnijas posmā no Tilta līdz HES, gar izbūvēto Pļavas ielu.
Iespēja attīstīt ūdens tūrismu, jo ir izbūvēta laivu piestātne šajā posmā.
Nepieciešama ūdensaugu izpļaušana, jo aizaugums aizņem vairāk kā 30%. Jāveic upes attīrīšana no mehāniskā piesārņojuma (cilvēku radītie atkritumi, sagāzušies koki (arī bebru darbības rezultāts)).  
Izpēte par izmantojamajām apsaimniekošanas un uzturēšanas metodēm, jo tas nav iespējams kā vienreizējs pasākums, bet nepieciešama regulāra un ikgadēja atkārtošana.</t>
  </si>
  <si>
    <t xml:space="preserve">Atjaunota ūdens plūsma un migrācijas ceļi. 
Atjaunota upes krasta stabilitāti.
Saglabāta bioloģiskā un ekoloģisko daudzveidība, kā arī ainaviskās vērtības, nodošinot ar jaunu tūrisma pakalpojumu - laivošana. 
</t>
  </si>
  <si>
    <t>Pašvaldības, ZPR</t>
  </si>
  <si>
    <r>
      <t>Ūdens resursu apsaimniekošana 
tūrisma attīstībai Dobeles novadā (</t>
    </r>
    <r>
      <rPr>
        <sz val="10"/>
        <rFont val="Ebrima"/>
        <charset val="186"/>
      </rPr>
      <t>tikai krastu tīrīšana)</t>
    </r>
  </si>
  <si>
    <t>Var būt reģionāls projekts</t>
  </si>
  <si>
    <t>2.2.3., 2.1.3., TPF, Interreg</t>
  </si>
  <si>
    <t xml:space="preserve">Ilgtspējīga mežu apsaimniekošana </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</si>
  <si>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</si>
  <si>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</si>
  <si>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Pašvaldības</t>
  </si>
  <si>
    <t>2.2.2.</t>
  </si>
  <si>
    <t>Atkritumu kompostēšanas laukums
 Dobelē</t>
  </si>
  <si>
    <t xml:space="preserve">Nepieciešams izveidot bioloģiski noārdāmo dārzu un parku 
atkritumu kompostēšanas laukumu Dobeles novadā, tādējādi attīstu atkritumu pārstrādi un veicinātu atkritumu vairākkārtēju izmantošanu - izbūvētu iežogotu kompostēšanas laukumu ar ūdens necaurlaidīgu segumu. Atkritumu galvenā izcelsme no SIA "Dobeles komunālie pakalpojumi" darbības rezultātā radušies atkritumi (parku bioloģiskie atkritumi, nopļautais zāliens utml.).  </t>
  </si>
  <si>
    <t>izveidota infrstruktūra, ar kuras palīdzību uzsāktu atkritumu
 pārstrādi, samazinot nekontrolētu vides piesārņojumu  un iegūto kompastu izmantotu teritorijas labiekārtošanai, apstādījumu ierīkošanai, tādējādi nodrošinātu atkritumu vairākkārtēju izmantošanu.</t>
  </si>
  <si>
    <t>Pašvaldības, 
Pakalpojuma sneidzēji</t>
  </si>
  <si>
    <t>Varētu būt reģionāls projekts</t>
  </si>
  <si>
    <t>4.2.4.</t>
  </si>
  <si>
    <t>P1</t>
  </si>
  <si>
    <t>Digitālo tehnoloģiju risinājumu izmantošana uzņēmējdarbības vides uzlabošanā un kompetenču izglītībā Zemgales reģionā.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</si>
  <si>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</si>
  <si>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</si>
  <si>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Zemgales reģiona pašvaldības  R.1.2.5.</t>
  </si>
  <si>
    <t>Reģionāls projekts</t>
  </si>
  <si>
    <t>1.2.3.</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</si>
  <si>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</si>
  <si>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</si>
  <si>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Zemgales reģiona pašvaldības</t>
  </si>
  <si>
    <t>Tūrisma infrastruktūras attīstīšana un uzlabošana.</t>
  </si>
  <si>
    <t>Ņemot vērā, ka jau pašlaik Auces, Dobeles un Tērvetes novadi kopīgi sadarbojas tūrisma popularizēšanā un uzņēmējdarbības atbalsta veicināšanā, piedaloties kopīgās izstādēs un pasākumos, nākotnē ir priekšlikums veidot kopīgu tūrisma maršrutu (dabas taku u.c) izstrādi un izveidi, jo apkārtējie novadi izceļas ar unikālu kultūrvēsturisko mantojumu ( pilis un muižas u.c.) un dabas tūrismam piemērotiem objektiem (dabas parkiem, ūdenstilpnēm u.c.). Pašvaldībā ir nepieciešams attīstīt veloinfrastruktūru, nodrošinātot drošu pieejamību velotūristiem un iedzīvotājiem, tādejādi popularizējot vietējās apskates vietas, paralēli iesaistot to attīstībā vietējos tūrisma uzņēmējus. Nepieciešams attīstīt Tūrisma informācijas punktu tīklu visā teritorijā, ieviešot viedos risinājumus to attīstībā.</t>
  </si>
  <si>
    <t xml:space="preserve">Projekta rezultātā tiktu attīstīta un uzlabota tūrisma infrastruktūra un veicināta informācijas pieejamība iedzīvotājiem un tūristiem par novadu kultūrvēsturisko mantojumu. </t>
  </si>
  <si>
    <t>Auces novada pašvaldība sadarbībā ar Dobeles un Tērvetes novada pašvaldībām, iesaistot arī pārējās Zemgales novada pašvaldības</t>
  </si>
  <si>
    <t>Interreg, Pašvaldības finansējums</t>
  </si>
  <si>
    <t>Atbalsts jaunajiem uzņēmējiem un uzņēmējdarbības infrastruktūras attīstīšana</t>
  </si>
  <si>
    <t>Projekta ideja ir nodrošināt finansējumu kopīga Uzņēmējdarbības atbalsta centra ar struktūrvienībām darbības nodrošināšana, nepieciešamo konsultāciju nodrošināšana, modernu tehnoloģiju ieviešana, mentoru nodrošināšana jaunajiem uzņēmējiem. Grantu programmas izveide un organizācija. Kopīgas datubāzes par brīvajiem nekustamajiem ipašumiem izveide un pieejamība jaunajiem uzņēmējiem.</t>
  </si>
  <si>
    <t xml:space="preserve">Projekta rezultātā jaunajiem un esošajiem uzņēmējiem tiktu uzlabots un kļūtu pieejams atbalsts uzņēmējdarbības ideju ģenerēšanai un attīstībai. </t>
  </si>
  <si>
    <t>ANM</t>
  </si>
  <si>
    <t>IT risinājums pašvaldības ģeotelpisko datu pārvaldībai (iegāde, abonēšana)</t>
  </si>
  <si>
    <t xml:space="preserve">Mērķis iegādāties un uzturēt sistēmu pašvaldības ģeotelpisko datu pārvaldībai, tādejādi izveidojot datu bāzi ar vairākiem moduļiem. Sistēma nodrošinātu piekļuvi pašvaldības ģeotelpiskajai informācijai, izmantojot interneta pārlūku, jebkuram darbiniekam, kam ir nepieciešama informācija par pašvaldībā esošajiem objektiem. Pieejamie moduļi: Inženierkomunikācijas un ceļu infrastruktūra; hidrotehnika un ūdeņi; ārējie inženierkomunikāciju tīkli un būves; elektrotīkli un sakaru tīkli; labiekārtojums un vide; sabiedriskā kārtība; nekustamā īpašuma pārvaldīšana un telpiskie pielikumi. </t>
  </si>
  <si>
    <t>Šāda IT risinājuma izmantošana pašvaldībā atvieglotu nepieciešamās informācijas ieguvi un pielietošanu pašvaldības speciālistiem ikdienas darbā, datubāzes izveidi un uzturēšanu. Šāds risinājums uzlabotu teritorijas attīstības plānošanu.</t>
  </si>
  <si>
    <t>Ieteicams kopīgs risinājums ATR kontekstā visām trim pašvaldībām (Auce, Dobeles un Tērvetes)</t>
  </si>
  <si>
    <t>Pašvaldības finansējums</t>
  </si>
  <si>
    <t>Ņemot vērā, ka novadā atrodas kultūrvesturiskie pieminekļi (vēsturiskā apbūve, pilis, muižas, to parki), liela daļa no tiem ir kritiskā stāvoklī, ir nepieciešamas lielas finanšu investīcijas to saglabāšanai un atjaunošanai. 
Kā viens no atjaunojamajiem objektiem ir minams Mežmuižas pils ēkas Augstkalnes pagastā restaurācija. Pilī jau ir veikti atjaunošanas darbi - atjaunotas divas zāles, kāpnes uz otro stāvu un āra terase. Lai darbus sekmīgi un secīgi turpinātu, ir nepieciešama objekta mākslinieciskā izpēte, projekta dokumentācijas izstrāde. Projekts ir apjomīgs, līdz ar to tā ieviešana plānojama kārtās.
Kultūrvēsturiskā mantojuma saglabāšanas darbi tiks veikti atbilstoši pašvaldības investīciju plānam.</t>
  </si>
  <si>
    <t>Projekta rezultātā tiktu pakāpeniski atjaunoti un restaurēti kultūvēsturiskie pieminekļi, saglabājot kultūrvēsturisko mantojumu, veicinot tūristu interesi par novada vēsturi. 
Atrestaurētās ēkas un telpas pieejamas kultūras un dažādiem privātiem pasākumiem.</t>
  </si>
  <si>
    <r>
      <t>Kultūrvēsturiskā mantojuma saglabāšana novada teritorijā, investīciju piesaiste objektu saglabāšanai, atjaunošanai un restaurācijai.</t>
    </r>
    <r>
      <rPr>
        <sz val="10"/>
        <color rgb="FFFF0000"/>
        <rFont val="Ebrima"/>
        <charset val="186"/>
      </rPr>
      <t xml:space="preserve"> </t>
    </r>
  </si>
  <si>
    <t>SAM 2.1.3. SAM 2.2.3. Interreg</t>
  </si>
  <si>
    <t>P5, P2</t>
  </si>
  <si>
    <t>SAM 2.1.1.</t>
  </si>
  <si>
    <t xml:space="preserve">Sociālās aprūpes centra "Tērvete" infrastruktūras sakārtošana </t>
  </si>
  <si>
    <t xml:space="preserve"> SAC „Tērvete” sniedz ilgstošas un īslaicīgas sociālās aprūpes un sociālās rehabilitācijas pakalpojumus pensijas vecumu sasniegušām personām,  I un II grupas invalīdiem no 18 gadu vecuma un citām personām, ja nepieciešams šāds pakalpojums. Ēkas infrastruktūra gadu gaitā ir nolietojusies, to ir nepieciešams sakārtot. Veicamie darbi SAC "Tērvete":
1) energoefektivitātes rādītāju uzlabošanai: energoaudita izstrāde, jumta siltināšana, logu un ārdurvju konstrukciju nomaiņa, ārsienu siltināšana.
2) ēkas lodžiju stiprināšana, veļas mazgātavas remonts, ziemas dārza atjaunošana
3) relaksācijas istabas klientiem izveidošana, ierīkota fizisko aktivitāšu telpas ierīkošana,
4) materiāli tehniskās bāzes pilnveidošana - iekārtu un aprīkojuma iegāde,
5) Iekšējo inženiertīklu un instalāciju apsekošana un atjaunošana</t>
  </si>
  <si>
    <t xml:space="preserve">Ēkas kapaciāte ir 220 iemītnieki. Sociālās aprūpes pakalpojums tiek nodrošināts gan novada, gan citu novadu klientiem. </t>
  </si>
  <si>
    <t>4.1.3.</t>
  </si>
  <si>
    <t>Dzīvojamā fonda atjaunošana Dobeles novadā</t>
  </si>
  <si>
    <t>Pašvaldību mājokļu politikas pasākumos ietilpst iedzīvotājiem sniegtā palīdzība pašvaldības valdījumā esošo dzīvojamo māju tehniskā stāvokļa uzlabošana, esošo māju renovācija, pašvaldības īres fonda palašināšana, priekšnoteikumu radīšana mājokļu tirgus attīstībai (teritoriju nodrošināšana mājokļu būvniecībai).
Novadā par darbiem, kas saistīti ar pašvaldības nekustamā īpašum apsaimniekošanu atbildīgais ir pašvaldības kapitālsabiedrība. Darbi plānoti saskaņā ar kapitālsabiedrības plānu.</t>
  </si>
  <si>
    <t xml:space="preserve">Atjaunots un sakārtots pašvaldības dzīvojamais fonds </t>
  </si>
  <si>
    <t>Leader, Interreg</t>
  </si>
  <si>
    <t>Uzstādīti āra trenažieri pie Augstkalnes pamatskolas internāta ēkas (profesionāli). Uzstādīts apgaismojums gājēju celiņiem: Zelmeņos gar P95 1 km garumā un Tērvetē gar P103 "Pagasta ēka - tilts pār Tērvetes upi" 200 m garumā. Uzstādīti rotaļu laukuma elementi - pie Augstkalnes vidusskolas un pirmsskolas grupas "Zvaniņi", pie A.Brigaderes pamatskolas. Izveidots multifunkcionāls laukums Bukaišos 325 m2 apjomā. Vieta brīvdabas jeb āra kultūras pasākumiem un iedzīvotāju ikdienas brīvā laika pavadīšanai.</t>
  </si>
  <si>
    <t>P9</t>
  </si>
  <si>
    <t xml:space="preserve">Esošo videonovērošanas
sistēmu atjaunošana un jaunu uzstādīšana. </t>
  </si>
  <si>
    <t>Atjaunotas videonovērošanas
sistēmas un uzstādītas jaunas. Uzstādītas 8 videoiekārtas: Augstkalnes ciemā;
pie A. Brigaderes pamatskolas;
pie Augstkalnes pakalpojumu centra</t>
  </si>
  <si>
    <t>4.1.1.</t>
  </si>
  <si>
    <t>Rehabilitācijas centra “Tērvete” infrastruktūras sakārtošana un piedāvātā pakalpojuma paplašināšana</t>
  </si>
  <si>
    <t>Rehabilitācijas centrs ir izvietots valsts nozīmes arhitektūras piemineklī. Ēka ir morāli un fiziski nolietojusies, ir nepieciešams veikt visas ēkas rekonstrukciju.
Ēkā nepieciešamie darbi:
1) ūdens procedūru nodaļas atjaunošana - visu vannu telpu atjaunošana, pirts un peldbaseina ierīkošana, elektroinstalācijas sistēmu atjaunošana
2) ēkas fasādes atjaunošana - jumta seguma un balstu atjaunošana, izolācijas ieklāšana, noteku izbūve, fasādes krāsošana
3) ēkas stāvvadu nomaiņa
4) dūņu parafīna - ozokerīta nodaļas rekonstrukcija, aprīkojuma atjaunošana (dūņu un ozokerīta krāsnis)
5) automašīnu stāvlaukuma izbūve pie RC "Tērvete" un gājēju celiņa no P95 līdz RC,
6) Sajūtu takas izveide RC„Tērvete” 2.posms</t>
  </si>
  <si>
    <t xml:space="preserve">Atjaunota ēka, kas ir valsts nozīmes arhitektūras piemineklis, uzlabojot ēkas energoefektivitāti, sakārtotas ēkas inženierkomunikācijas.   
Centra klientiem piedāvāta ērta uzturēšanās telpās, uzlaboti pieejamie pakalpojumi, veicinot iedzīvotāju sekmīgu atveseļošanos. </t>
  </si>
  <si>
    <t>Pašvaldības projekts ar reģionālu nožimi</t>
  </si>
  <si>
    <t>2.2.1.</t>
  </si>
  <si>
    <t>Meliorācijas sistēmu atjaunošana</t>
  </si>
  <si>
    <t xml:space="preserve">Ciemu teritorijas </t>
  </si>
  <si>
    <t>Sabiedrības kopējas intereses, Augstkalne - parks pie baznīcas</t>
  </si>
  <si>
    <t>PPP</t>
  </si>
  <si>
    <t>IT materiāli tehniskās bāzes atjaunošana pašvaldības iestādēs un struktūrvienībās</t>
  </si>
  <si>
    <t xml:space="preserve">IT materiāli tehniskās bāzes atjaunošana </t>
  </si>
  <si>
    <t>Atjaunota IT materiāli tehniskā bāze</t>
  </si>
  <si>
    <t>"Drošības pogas" izveide un nodrošināšana Tērvetes novada teritorijā</t>
  </si>
  <si>
    <t>"Drošības poga" garantē mierīgu un drošu ikdienu, kā arī uzlabo dzīves kvalitāti ne tikai personai, kura saņem pakalpojumu, bet arī viņa tuviniekiem. 
Pakalpojums vērsts uz personu, kurām ir objektīvas grūtības aprūpēt sevi vecuma vai funkcionālo traucējumu dēļ, pamatvajadzību apmierināšanu, nepazeminot personas dzīves kvalitāti.</t>
  </si>
  <si>
    <t>Attīstīt jaunus alternatīvās sociālās aprūpes pakalpojumus</t>
  </si>
  <si>
    <t>Reģionālas nozīmes LVM projekts</t>
  </si>
  <si>
    <t>SAM 2.2.3., Interreg</t>
  </si>
  <si>
    <t>P3.6., P1</t>
  </si>
  <si>
    <t>Interaktīvais meža izziņas centrs</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</si>
  <si>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</si>
  <si>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</si>
  <si>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AS"Latvijas valsts meži"</t>
  </si>
  <si>
    <t xml:space="preserve"> Interreg</t>
  </si>
  <si>
    <t>Pastaigu taka "Caur koku galotnēm"</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</si>
  <si>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</si>
  <si>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</si>
  <si>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t>P3.6.</t>
  </si>
  <si>
    <t>P5, P1</t>
  </si>
  <si>
    <t>Projekts "Izdzīvo vētru"</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</si>
  <si>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</si>
  <si>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</si>
  <si>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AS"Latvijas valsts meži" vai cits komersants</t>
  </si>
  <si>
    <t>U27</t>
  </si>
  <si>
    <t>U28</t>
  </si>
  <si>
    <t>U33</t>
  </si>
  <si>
    <t>U37/U39</t>
  </si>
  <si>
    <t>Atbilstība SAM/citas programmas</t>
  </si>
  <si>
    <t>LEADER</t>
  </si>
  <si>
    <t>SIA "Auces komunālie pakalpojumi"</t>
  </si>
  <si>
    <t>ES Kohēzijas fonds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</si>
  <si>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</si>
  <si>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</si>
  <si>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</si>
  <si>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</si>
  <si>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</si>
  <si>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</si>
  <si>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</si>
  <si>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</si>
  <si>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</si>
  <si>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</si>
  <si>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</si>
  <si>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t xml:space="preserve">Sabiedrību izglītojoša vides centra izveide Stacijas ielā 5, Dobelē (II kārta ) </t>
  </si>
  <si>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</si>
  <si>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</si>
  <si>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</si>
  <si>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 xml:space="preserve">SIA "DOBELES ŪDENS", Auces komunālie pakalpojumi </t>
  </si>
  <si>
    <t>projekts Nr.LIFE18 IPE/LV/000014 – LIFE GOODWATER IP</t>
  </si>
  <si>
    <t xml:space="preserve">Pārbūvētas NAI, slāpekļa (N) un fosfora (P) savienojumu redukcijai, atbilstošas koncentrācijas iekārtas uzstādīšana. </t>
  </si>
  <si>
    <t xml:space="preserve">Sulfātu samazināšanas iekārtas uzstādīšana ūdens sagatavošanas stacijā Akāciju ciemā </t>
  </si>
  <si>
    <t>Videi draudzīga transporta izmantošana  ūdensaimniecības pakalpojumu sniegšanā</t>
  </si>
  <si>
    <t xml:space="preserve">VTP3 </t>
  </si>
  <si>
    <t>Atkritumu šķirošanas (BNA, tekstils, vieglais iepakojums, stikls) sistēmas ieviešana un konteineru iegāde</t>
  </si>
  <si>
    <t>Pilna kompleksa atkritumu šķirošanas ieviešana Dobeles novada teritorijā.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</si>
  <si>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</si>
  <si>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</si>
  <si>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</si>
  <si>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</si>
  <si>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Būvgružu pārstrādes laukuma izveide</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</si>
  <si>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</si>
  <si>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</si>
  <si>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</si>
  <si>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</si>
  <si>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</si>
  <si>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</si>
  <si>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U34/U37</t>
  </si>
  <si>
    <t>RV14/RV15</t>
  </si>
  <si>
    <t>RC "Tērvete"</t>
  </si>
  <si>
    <t>Izveidota kopēja ūdenssaimniecību (sabiedrisko pakalpojumu sniedzēju) datu bāze novadā.</t>
  </si>
  <si>
    <t>Ūdensapgādes un kanalizācijas sistēmas atjaunošana un paplašināšana Bēnes pagastā</t>
  </si>
  <si>
    <t>Leader, Pašvaldības finansējums</t>
  </si>
  <si>
    <t>Videonovērošanas sistēmu atjaunošana un jaunu uzstādīšana</t>
  </si>
  <si>
    <t>Aktīvās atpūtas un kultūras pasākumu organizēšanas teritoriju atjaunošana un jaunu izveide Augstkalnes, Bukaišu, Tērvetes pagastu ciemos</t>
  </si>
  <si>
    <t>Aktīvās atpūtas un kultūras pasākumu organizēšanas teritoriju atjaunošana bijušā Tērvetes novada piecos ciemos. Nolietotās atpūtas infrastruktūras atjaunošana un labiekārtošana (gājēju celiņi, rotaļu - atputas laukuma elementi, apstādījumi, apgaismojums)</t>
  </si>
  <si>
    <t>Dabas tūrisma infrastruktūras attīstība, pieejamība cilvēkiem ar ierobežotām spējām. Dabas resursu potenciāls - dabas liegumi, izzinošais tūrisms.</t>
  </si>
  <si>
    <t>SAM 13.3.1. aktivitāte ES fondu investīcijas REACT-EU finansējumam</t>
  </si>
  <si>
    <t>Ieviesta videi draudzīga transporta izmantošana ūdenssaimniecības pakalpojumu sniegšanā:
1.Iegādātas videi draudzīgas 4 autotransporta 
vienības (1-hidrodinamiskā mašīna,3-operatīvais
transports).
2.Ogļskābās gāzes (CO2) ekvivalenta emisiju samazinājums ~ 30,0t/gadā,   
 t.sk.:~23,8t/gadā-hidrodinamiskā mašīnas izmantošana, ~6,2 t/gadā - operatīvā transporta izmantošana.</t>
  </si>
  <si>
    <t>Atveseseļošanas un noturības plāns (ANM) “Publisko pakalpojumu un nodarbinātības pieejamības veicināšanas pasākumi</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</si>
  <si>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</si>
  <si>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Ēkas, Brīvības iela 7, Dobelē siltināšana</t>
  </si>
  <si>
    <t>Dobeles pag.</t>
  </si>
  <si>
    <t>Bikstu pag.</t>
  </si>
  <si>
    <t>Sporta pārvalde</t>
  </si>
  <si>
    <t>Kultūras pārvalde</t>
  </si>
  <si>
    <t>Bēnes pag.pārv.</t>
  </si>
  <si>
    <t xml:space="preserve">Saimnieciskās kanalizācijas tīklu izbūve Kroņaucē, Tērvetes pagastā </t>
  </si>
  <si>
    <t>Ģimenes atbalsta centra "Lejasstrazdi" energoefektivitātes uzlabošana</t>
  </si>
  <si>
    <t xml:space="preserve">Saimnieciskās kanalizācijas attīrīšanas iekārtu izbūve Sanatorijas ciemā </t>
  </si>
  <si>
    <t>Uzlabota un paplašināta ūdenssaimniecības un kanalizācijas sistēma Bēnes pagastā.</t>
  </si>
  <si>
    <t>Pašvaldības policija</t>
  </si>
  <si>
    <t>Auces pils.pārv., Tērvetes pag. pārv.</t>
  </si>
  <si>
    <t>Tērvetes pag.pārv.</t>
  </si>
  <si>
    <t xml:space="preserve">Augstkalnes pag.pārv. </t>
  </si>
  <si>
    <t>RC "Tērvete" infrastruktūras uzlabošana</t>
  </si>
  <si>
    <t>U2</t>
  </si>
  <si>
    <t>U41</t>
  </si>
  <si>
    <t>U16</t>
  </si>
  <si>
    <t>U8/U24</t>
  </si>
  <si>
    <t>VTP1/VTP3</t>
  </si>
  <si>
    <t>Komunālo pakalpojumu pārvaldības digitalizācija novadā</t>
  </si>
  <si>
    <t>Komunālo pakalpojumu sniedzēji</t>
  </si>
  <si>
    <t>Interreg Latvijas-Lietuvas pārrobežu programma 2021.-2027.gadam</t>
  </si>
  <si>
    <t>Atkritumu apsaimniekošanas pilnveidošana Auces pilsētā un Tērvetes pagastā</t>
  </si>
  <si>
    <t>Rekreācijas zonu attīstība novadā</t>
  </si>
  <si>
    <t xml:space="preserve">Pilnveidoti Aprūpes mājās biroja pakalpojumi, iegādāts un aprīkots specializētais transports pakalpojuma nodrošināšanai visā novada teritorijā. Organizētas apmācības Latvijas un Lietuvas sadarbības partneru speciālistiem, veikti pieredzes apmaiņas pasākumi pakalpojuma aprūpe mājās nodrošināšanā. </t>
  </si>
  <si>
    <t>Tērvetes pag.pārv./ Īles pag.pārv.</t>
  </si>
  <si>
    <t>Veikta Dobeles stadiona pārbūves 3.kārta, atjaunots ledus laukums stadiona teritorijā.</t>
  </si>
  <si>
    <t>Nodrošināta vides pieejamība personām ar funkcionāliem traucējumiem (vizuālās informācijas uzlabojumi, kāpņu pacēlāju vai pandusu ierīkošana, automātisko durvju uzstādīšana u.c.).</t>
  </si>
  <si>
    <t>Tērvetes pagasta Sanatorijas ciemā izbūvētas saimnieciskās kanalizācijas attīrīšanas iekārtas.</t>
  </si>
  <si>
    <t>Saimnieciskās kanalizācijas tīklu izbūve Kroņaucē, Tērvetes pagastā.</t>
  </si>
  <si>
    <t>Izbūvēts gājēju celiņš (370 m) Tērvetes pagastā gar autoceļu P103 no tilta pār Tērvetes upi līdz Krasta ielai.</t>
  </si>
  <si>
    <t>Zaļās teritorijas (blakus Auces veloparkam) starp dzelzceļu un Auces vidusskolu labiekārtošana (celiņu ierīkošana, soliņu uzstādīšana, apgaismojuma izbūve).</t>
  </si>
  <si>
    <t>Veikti ēkas Brīvības ielā 7, Dobelē enegoefektivitātes pasākumi.</t>
  </si>
  <si>
    <t>Izveidoti atkritumu dalītās vākšanas laukumi Auces pilsētā un Tērvetes pagastā.</t>
  </si>
  <si>
    <t>Ieviesta vienota pārvaldības sistēma centralizēto ūdenssaimniecības, siltumapgādes pakalpojumu sniegšanā. Pilnībā digitalizēta komunālo pakalpojumu pārvaldība visā novadā teritorijā, izvietojot attālinātos skaitītājus, izveidojot automatizēto sistēmu.</t>
  </si>
  <si>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</si>
  <si>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 xml:space="preserve">Pilnībā / daļēji atjaunota RC "Tērvete" ēkas fasāde. </t>
  </si>
  <si>
    <t xml:space="preserve">RC "Tērvete" ēkas fasādes atjaunošana </t>
  </si>
  <si>
    <t>Finansējums valsts kultūras pieminekļiem</t>
  </si>
  <si>
    <t>Ielu apgaismojums ir viena no publisko teritoriju infrastruktūras aprīkojuma sastāvdaļām, kam ir būtiska nozīme labas redzamības nodrošināšanai diennakts tumšajā laikā. Mūsdienu prasībām atbilstoša ielu  LED apgaismojuma tehnoloģija nodrošina jaudīgākas (LED gaismekļi ar sensoriem),  ļoti  efektīvas  apgaismes  ierīces,  kas  sasniedz  augstāku  gaismas  līmeni, nepalielinot rēķinu par elektrību, kā arī, tās izmantojot,  samazinās CO2 emisijas. Jaunās apgaismojuma sistēmas nodrošina klātbūtnes sensoru iekļaušanu, kas paaugstina gaismas līmeni, kad tiek uztverti cilvēki sava diapazona robežās (vai pretēji –izslēgt apgaismojumu, ielām esot tukšām). 
Publisko teritoriju apgaismojuma nomaiņu plānots veikt atbilstoši pašvaldības investīciju plānam.</t>
  </si>
  <si>
    <t>Centralizētās kanalizācijas izbūve Aucē</t>
  </si>
  <si>
    <t xml:space="preserve">Auces pils.pārv.
SIA "Auces komunālie pakalpojumi" </t>
  </si>
  <si>
    <t>Kanalizācijas sistēmas remonts Aucē, pilsētas centrālajā laukumā</t>
  </si>
  <si>
    <t>2022.gadā izstrādāts būvprojekts</t>
  </si>
  <si>
    <t>Elektropieslēguma un elektrosadalnes izbūve Tērvetes pagastā</t>
  </si>
  <si>
    <t>Ūdenssaimniecības inženiertīklu sakārtošana Tērvetes, Augstkalnes un Bukaišu pagastā</t>
  </si>
  <si>
    <t>Ieguldījums DŪ pamatkapitālā</t>
  </si>
  <si>
    <t>Vecauces pag.</t>
  </si>
  <si>
    <t>Multifunkcionāla atpūtas laukuma izveide pie Auces vidusskolas</t>
  </si>
  <si>
    <t>Modernizēta apkures sistēma un inženiertīkli.
Ūdensdziedniecības nodaļas attīstība.
Klientu istabiņu modernizācija.
Palīgēku-šķūņa un lapenes-atjaunošana.</t>
  </si>
  <si>
    <t xml:space="preserve">Pils teritorijas attīstība, iekļaujot mūsdienīgus digitālizētus risinājumus </t>
  </si>
  <si>
    <t>Jaunakmene (Lietuva)</t>
  </si>
  <si>
    <t>INTERREG LAT-LIT</t>
  </si>
  <si>
    <t>Pils dārza teritorijas labiekārtošana (celiņi, apgaismojums, soliņi), gājēju tiltiņa pār Bērzes upi izbūve, pieredzes apmaiņas braucieni kultūras un tūrisma speciālistiem, apmācības tūrisma produktu satura veidošanā un digitalizācijā, pils dārza svētku rīkošana.</t>
  </si>
  <si>
    <t>Dobeles Mūzikas skola
Auces Mūzikas skola
Jaunakmene (Lietuva)</t>
  </si>
  <si>
    <t>Integrēta publisko interaktīvo dārzu attīstība Baltijas jūras reģionā</t>
  </si>
  <si>
    <t>INTERREG Baltijas jūras reģions</t>
  </si>
  <si>
    <t>Pamatojoties uz vietējo bioloģisko daudzveidību Krasta ielas masīva Bērzes upes kreisajā krastā attīstīta zaļā zona, izstrādāta integrēta sistēma mērķtiecīgai publisku interaktīvu dārzu izveidei, sadarbībā ar zinātnieku institūcijām izstrādātas vadlīnijas, izveidoti virtuālie paraugdārzi, izveidota informācijas apmaiņas platforma.</t>
  </si>
  <si>
    <t>Dārzkopības institūts
Zemgales plānošanas reģions
Lietuvas partneri
Igaunijas partneri
Vidzemes augstskola</t>
  </si>
  <si>
    <t>Atbalsta pasākumi mājokļa vides pielāgošanai personām ar funkcionēšanas ierobežojumiem</t>
  </si>
  <si>
    <t>4.3.1.3. atbalsta pasākums "Sociāli mazaizsargātām personām"</t>
  </si>
  <si>
    <t xml:space="preserve">Projektā plānota Sociālā dienesta struktūrvienības Dienas centra "Baltā māja" teritorijas labiekārtošana ( bruģēšana, lapenes un žoga izbūve, apgaismojuma ierīkošana, rotaļu aprīkojuma uzstādīšana). 
</t>
  </si>
  <si>
    <t xml:space="preserve">Projektā plānota saules paneļu sistēmas uzstādīšana elektroenerģijas ražošanai pašpatēriņam SAC Tērvete, pašvaldību ēku izvērtēšana enerģijas patēriņa samazināšanas pasākumu ieviešanai, aplikācijas- datu platformas integrēšana pašvaldības pilota ēkās.  
</t>
  </si>
  <si>
    <t>Elektropieslēguma izbūve Tērvetes viduslaiku pilsdrupām (t.sk. projektēšana, būvdarbi, arheoloģiskā uzraudzība).
Elektrosadalnes izbūve Tērvetes estrādē (t. sk., projektēšana+būvdarbi).</t>
  </si>
  <si>
    <t>Organizētas pedagogu meistarklases,  skolēnu festivāli, tematiskie koncerti, iegādāti mūzikas instrumenti.</t>
  </si>
  <si>
    <t xml:space="preserve">Veikti ieguldījumi SIA "DOBELES ŪDENS" darbības uzsākšanai Tērvetes, Augstkalnes un Bukaišu pagastā. </t>
  </si>
  <si>
    <t>Izbūvēta centralizētā kanalizācija Aucē Oskara Kalpaka ielā, t.sk, veikta projektēšana un būvdarbi.</t>
  </si>
  <si>
    <t>Veikts kanalizācijas sistēmas remonts Aucs pilsētas centrālajā laukumā.</t>
  </si>
  <si>
    <t>Bezemisiju transporta līdzekļa iegāde izglītojamo mobilitātes un skolu tīkla sasniedzamības nodrošināšanai Dobeles novadā</t>
  </si>
  <si>
    <t xml:space="preserve">Bezemisiju tansportlīdzekļa- elektriskā skolas autobusa iegāde.
Bezemisiju transportlīdzekļa uzlādes iekārtas iegāde un infrastruktūras izveide.
Ar fosīlās izcelsmes degvielu darbināma transportlīdzekļa (SETRA S309HD, reģ.Nr. ET 1400) utilizēšana.
</t>
  </si>
  <si>
    <t xml:space="preserve">Sociālo vai īres mājokļu atjaunošana vai jauna būvniecība </t>
  </si>
  <si>
    <t>U34</t>
  </si>
  <si>
    <t>RV1/RV8</t>
  </si>
  <si>
    <t>U2/U21</t>
  </si>
  <si>
    <t>VTP3/VTP1</t>
  </si>
  <si>
    <t>RV14/RV8</t>
  </si>
  <si>
    <t>U33/U21</t>
  </si>
  <si>
    <t>Lielauces pag./
Vītiņu pag./
Ukru pag./
Īles pag./
Krimūnu pag.</t>
  </si>
  <si>
    <t>Dobele/
Auce</t>
  </si>
  <si>
    <t>Dobele/
Bēnes pag.</t>
  </si>
  <si>
    <t>Auce/
Tērvetes pag.</t>
  </si>
  <si>
    <t>Dobele/
Tērvetes pag./
Īles pag.</t>
  </si>
  <si>
    <t>Tērvetes pag./
Augstkalnes pag./
Bukaišu pag.</t>
  </si>
  <si>
    <t>Sabiedrības drošības uzlabošanas /LATLIT  projekts "Pārrobežu sadarbība sabiedrisko pakalpojumu drošības un efektivitātes uzlabošanai"</t>
  </si>
  <si>
    <t xml:space="preserve">Kompleksu tūrisma produktu un pakalpojumu piedāvājumu veidošana, veicinot klasteru attīstību Zemgales reģionā. </t>
  </si>
  <si>
    <t xml:space="preserve">Labiekārtota Dobeles Livonijas ordeņa pils kompleksa teritorija uzņēmējdarbības attīstīšanai amatniecības jomā. 
Izbūvēta elektrība uz Tēvetes viduslaiku pilsdrupām, nodrošinot apgaismojumu teritorijā un uzlabojot pasākumu rīkošanas iespējas.
Labiekārtota Spārnu pilskalna teritorija. </t>
  </si>
  <si>
    <t>1.2.1.3.i. investīcija</t>
  </si>
  <si>
    <t>Veikta ĢAC ēkas energoefektivitātes uzlabošana, t.sk,. apkures sistēmas sakārtošana</t>
  </si>
  <si>
    <t>ES Atveseļošanas un noturības mehānisms, 3.1.1.6.i. investīcija</t>
  </si>
  <si>
    <t>Izveidotas un labiekārtotas pastaigu takas Dobeles Ķestermežā gar Bērzes upes abiem krastiem.
Izveidota veselības taka gar Bēnes ezera piekrasti.</t>
  </si>
  <si>
    <t>PIUAC</t>
  </si>
  <si>
    <t xml:space="preserve">Saules paneļu sistēmas izbūve Tērvetes SAC /Interreg BSR projekts </t>
  </si>
  <si>
    <t>Valsts Zivju fonds</t>
  </si>
  <si>
    <t xml:space="preserve">Zivju resursu atjaunošana novada ūdenstipēs </t>
  </si>
  <si>
    <t>Tērvetes pag./
Bikstu pag./
Naudītes pag./
Dobeles pag.</t>
  </si>
  <si>
    <t>Dobeles Amatu māja/
Anīkšķu Mākslas inkubators (Lietuva)</t>
  </si>
  <si>
    <t>Amatniecība kā radošā tūrisma ekonomiskā potenciāla veicinātājs</t>
  </si>
  <si>
    <t>Uzlabota Dobeles Amatu mājas infrastruktūra. Iegādāts aprīkojums izstāžu zālei, iekārtotas divu amatnieku darbnīas (keramiķa un rotkaļa). Ortanizētas teorētiskās apmācības un radošās darbnīcas. Pilsētvidē uzstādīti interaktīvie stendi.</t>
  </si>
  <si>
    <t>SAM 5.1.1.3.</t>
  </si>
  <si>
    <t>Būvvalde/Infrastruktūras nodaļa</t>
  </si>
  <si>
    <t>Dobeles pilsētas publiskās ārtelpas attīstība</t>
  </si>
  <si>
    <t>Infrastruktūras nodaļa</t>
  </si>
  <si>
    <t>VSIA "Latvijas Valsts ceļi"</t>
  </si>
  <si>
    <t>Apgaismojuma izbūve gājēju un velosipēdu ceļam gar valsts reģionālo autoceļu P97 Jelgava-Dobele-Annenieki posmā no Dobeles līdz pagriezienam uz Miltiņiem</t>
  </si>
  <si>
    <t xml:space="preserve">Izbūvēts apgaismojums gar VSIA "Latvijas Valsts ceļi" jaunizbūvēto gējēju un velosipēdu ceļu gar gar valsts reģionālo autoceļu P97 Jelgava-Dobele-Annenieki posmā no 27,20 km līdz 30,20 km (no Dobeles līdz pagriezienam uz Miltiņiem). </t>
  </si>
  <si>
    <t>Infrastruktūras nodaļa /DJIVC, Izglītības pārvalde</t>
  </si>
  <si>
    <t>Infrastruktūras nodaļa/ĢAC "Lejasstazdi"</t>
  </si>
  <si>
    <t>Uzvaras ielas un ar to saistīto inženiertehnisko komunikāciju pārbūve Dobelē posmā no Viestura ielas līdz Brīvības ielai.</t>
  </si>
  <si>
    <t>Dobeles stadiona pārbūve II kārta</t>
  </si>
  <si>
    <t>Veikta Dobeles stadiona pārbūves 2.kārta, t.sk. stadiona ēkas Tērvetes ielā 1 infrastruktūras sakārtošana.</t>
  </si>
  <si>
    <t>Infrastruktūras nodaļa/ Jaunbērzes pag.pārv.</t>
  </si>
  <si>
    <t>Infrastruktūras  nodaļa/ Jaunbērzes pag.pārv.</t>
  </si>
  <si>
    <t>Infrastruktūras nodaļa/PIUAC</t>
  </si>
  <si>
    <t>SAM 2.2.2.1.</t>
  </si>
  <si>
    <t xml:space="preserve">SAC Tērvete
</t>
  </si>
  <si>
    <t>ES Atveseļošanas un noturības mehānisms, 3.1.2.1.i investīcija</t>
  </si>
  <si>
    <t>SAM 6.1.1.3.</t>
  </si>
  <si>
    <t>Sadarbībā ar Lietuvas pilsētas (Šauļi) pašvaldību sabiedrības drošības un civilās aizsardzības nodrošināšanai  iegādāties aprīkojumu pašvaldības policijas vajadzībām (specializētais transports).</t>
  </si>
  <si>
    <t>U10/U11</t>
  </si>
  <si>
    <t>RV3/RV9</t>
  </si>
  <si>
    <t>Sociālais dienests/Lielauces, Vītiņu, Ukru, Īles un Krimūnu pag.pārv.</t>
  </si>
  <si>
    <t>U15</t>
  </si>
  <si>
    <t>U16/U17</t>
  </si>
  <si>
    <t>Ielaisti zivju mazuļi Tērvetes ūdenskrātuvē, Zebrus ezerā, Apguldes un Gaurata ezerā.</t>
  </si>
  <si>
    <t>Uzņēmējdarbībai nepieciešamās publiskās infrastruktūras attīstība Dobeles pilsētā
(Elektrības ielas pārbūve (0,492 km) Dobeles pilsētā)</t>
  </si>
  <si>
    <t>Projekta mērķis: attīstīt publisko ārtelpu Dobeles pilsētā, uzlabojot dzīves vides kvalitāti un palielinot sabiedrības drošību.
Veicot teritorijas labiekārtošanas darbus, laukuma centrālā daļa tiks veidota kā skvērs ar vides dizaina objektu "Nameja gredzens", dizaina soliem, mūsdienīgiem apstādījumiem, ūdenscaurlaidīgu bruģa segumu gan ietvēs, celiņos, piebraucamajos ceļos un automašīnu stāvvietās. Projekta rezultātā pilsētas iedzīvotājiem un viesiem tiks attīstīta gājēju kustībai nepieciešamā infrastruktūra, radīta moderna, kvalitatīva, droša, estētiski pievilcīga dzīves un atpūtas vide, kur droši pārvietoties, atpūsties, skatīt tēlnieka veidotos vides objektus.
Projekta rezultātā tiks atjaunotas publiska teritorija pilsētvidē - 8670 m2 platībā
Vienā objektā  ERAF/KF ieguldījumu rezultātā tiks nodrošināta vides un informācijas pieejamība. 
Tiks organizēts konsultatīva rakstura pasākums par būvētās vides, IT risinājumu, IT tehnoloģiju piekļūstamību personām ar dažādiem funkcionāliem traucējumiem.</t>
  </si>
  <si>
    <t>ZREA, Igaunija, Polija</t>
  </si>
  <si>
    <t>INTERREG  Baltijas jūras reģiona programma 2021.-2027. gadam</t>
  </si>
  <si>
    <t>Enerģētikas plāni un kopienas ceļā uz enerģētikas demokrātiju zaļai pārejai ("Enercracy")</t>
  </si>
  <si>
    <t>Izstrādāts Dobeles novada ilgtspējīgas enerģētikas un klimata rīcības plāns, pieredzes apmaiņa un apmācības projekta sadarbības partneru speciālistiem.</t>
  </si>
  <si>
    <t>U38/U39</t>
  </si>
  <si>
    <t>Infrastruktūras un mācību vides pilnveide kvalitatīvas izglītības īstenošanai Bērzupes pamatskolā</t>
  </si>
  <si>
    <t>Veselības veicināšanas un slimību profilakses pasākumu īstenošana Dobeles novadā</t>
  </si>
  <si>
    <t>U12</t>
  </si>
  <si>
    <t>Sporta pārvalde, DJIVC, Sociālais dienests, Izglītības pārvalde, biedrības</t>
  </si>
  <si>
    <t>SAM 4.1.2., pasākums 4.1.2.2. "Veselības veicināšanas un slimību profilakses pasākumu īstenošana vietējai sabiedrībai"</t>
  </si>
  <si>
    <t>Projekta mērķis ir uzlabot vienlīdzīgu un savlaicīgu pieejamību veselības veicināšanas un slimību profilakses pakalpojumiem, nodrošinot vietējā mēroga veselības veicināšanas un slimību profilakses pasākumus. 
Projekta ietvaros plānota vingrošana senioriem, nūjošanas pasākumi, veloorientēšanās, nometnes trūcīgiem un maznodrošinātiem, sākumskolas vecuma bērniem, atbalsta grupas piederīgiem, kuru ģimenēs ir bērni un pieaugušie ar FT, izglītojošas nodarbības skolās traumatisma mazināšanai, Bēbīšu skola, ģimeņu sporta svētki, veselības pārbaudes stendi.</t>
  </si>
  <si>
    <t>Sabiedrības drošības sistēmas attīstība pašvaldībās</t>
  </si>
  <si>
    <t>Sagatavošanā</t>
  </si>
  <si>
    <t>SAM 5.1.1.
5.1.1.4. pasākums</t>
  </si>
  <si>
    <t>Projekta mērķis - uzlabot un pilnveidot sabiedrības drošību pašvaldībās, izmantojot inovatīvus gaisa telpas un satiksmes drošības uzraudzības risinājumus.
Projekta īstenošanas rezultātā izveidota pašvaldību gaisa telpas uzraudzības sistēma, attīstīti pašvaldības videonovērošanas tīkli (t.sk. mobilie videonovērošanas risinājumi), ieviesta satiksmes drošības uzraudzības sistēma, uzlabota sabiedrības drošība.</t>
  </si>
  <si>
    <t>Jelgavas valstspilsētas pašvaldība,
Bauskas novada pašvaldība,
Jēkabpils novada pašvaldība,
Pašvaldības policija</t>
  </si>
  <si>
    <t>Aprīkojuma iegāde zivju resursu aizsardzības pasākumu nodrošināšanai Dobeles novadā</t>
  </si>
  <si>
    <t>Atjaunotas skolas ēku atsevišķas mācību telpas, gaiteņi, sanitārie mezgli, nomainīts apkures katls, izbūvēts multifunkcionāls sporta laukums, iegādāts aprīkojums.</t>
  </si>
  <si>
    <t>Notekūdeņu un to dūņu apsaimniekošanas sistēmas attīstība attīrīšanas iekārtās “Krīgeri” Dobeles aglomerācijā</t>
  </si>
  <si>
    <t>Uzlabota ūdenssaimniecības pakalpojumu efektivitāte, nodrošinot atbilstošas infrastruktūras jaudu, uzstādītas jaunas, efektīvākas notekūdeņu dūņu atūdeņošanas un apstrādes iekārtas, veikta attīrīto notekūdeņu izvada pārbūve, nodrošināts siltumnīcefektu gāzu emisiju samazinājums Dobeles aglomerācijā.</t>
  </si>
  <si>
    <t xml:space="preserve">Iegādāta motorlaiva ar aprīkojumu, laivas piekabe, aukstumu un mitrumu aizturošs spectērps, planšetdatori zivju resursu un ūdeņu kontrolei un pārvaldībai Dobeles novada pašvaldības policijas vajadzībām.
</t>
  </si>
  <si>
    <t>Uzņēmējdarbības publiskās infrastruktūras attīstība Dobeles novadā (Riekstiņu ceļa pārbūve Bikstu pagastā)</t>
  </si>
  <si>
    <t>SAM 5.1.1.1.</t>
  </si>
  <si>
    <t xml:space="preserve">Pārbūvēts pašvaldības autoceļa Nr. 5411 “Riekstiņu ceļš” Bikstu pagastā posms ~ 0,6 km garumā, tādējādi attīstot uzņēmējdarbības publisko infrastruktūru, palielinot privāto investīciju apjomu Dobeles pilsētas funkcionālajā teritorijā Bikstu pagastā, veicot ieguldījumus uzņēmējdarbības attīstībai Bikstu pagastā, kā arī mazinot sociālekonomiskās sekas Dobeles novadā. Projekta ieviešanas rezultātā plānotie iznākuma rādītāji – 3 komersanti, kas gūst labumu no attīstītās publiskās infrastruktūras, nodrošināts darba algu fonda pieaugums privātajos komersantos 127 500 EUR apmērā un veiktas privātās nefinanšu investīcijas nemateriālajos ieguldījumos 170 000 EUR apmērā </t>
  </si>
  <si>
    <t>Kvadracikla iegāde zivju resursu aizsardzības pasākumu nodrošināšanai Dobeles novadā</t>
  </si>
  <si>
    <t xml:space="preserve">Pašvaldības policijas vajadzībām zivju resursu un ūdeņu kontroles nodrošināšanai iegādāts kvadracikls. 
</t>
  </si>
  <si>
    <t>Dobeles novada individuālais plāns digitālā darba ar jaunatni sistēmas attīstībai</t>
  </si>
  <si>
    <t>Attīstības un plānošanas nodaļa
DJIVC</t>
  </si>
  <si>
    <t>Veiktas digitālo prasmju apmācības-praktiskās darbnīcas jaunatnes darbiniekiem un jauniešiem. 
DJIVC  iegādātas digitālās iekārtas un rīki (1 interaktīvā siena+abonements, 4 virtuālās brilles ar 4 aplikācijām katra+abonements, 1 sietspiede+xtool lāzeris, 4 3D pildspalvas).
 Organizēti pasākumi, aktivitātes, radošās darbnīcas “Izzini digi rīkus” (katrā aktivitātē tiks izmantota kāda no iegādātajām iekārtām vai rīkiem, lai iepazīstinātu jauniešus ar jauno piedāvājumu, aktivitātes visās DJIVC Jauniešu mājās).
Organizēts digitālās labbūtības – Digi detox pasākums ar āra piedzīvojuma aktivitātēm (action bound, geocaching, foto orientēšanās uzdevumi).</t>
  </si>
  <si>
    <t>maksājumi 2025.gadā</t>
  </si>
  <si>
    <t>Izpilde 2024</t>
  </si>
  <si>
    <t>Izpilde 2025</t>
  </si>
  <si>
    <t>Izpilde 2026</t>
  </si>
  <si>
    <t>Dobeles novada vispārizglītojošo skolu infrastruktūras sakārtošana</t>
  </si>
  <si>
    <t>Dobele 
Annenieku pag.
Auce
Augstkalnes pag.
Auru pag.
Bēnes pag.
Krimūnu pag.
Jaunbērzes pag.
Tērvetes pag.
Vecauces pag.</t>
  </si>
  <si>
    <t>Sporta infrastruktūras sakārtošana Dobeles novadā</t>
  </si>
  <si>
    <t>PII "Vecauce" energoefektivitātes paaugstināšana</t>
  </si>
  <si>
    <t>RV1
RV12
RV15</t>
  </si>
  <si>
    <t>U1
U29
U37</t>
  </si>
  <si>
    <t>Uzlabota Vecauces PII "Vecauce" ēkas energoefektivitāte</t>
  </si>
  <si>
    <t xml:space="preserve">Izglītības pārvalde/
Novada PII </t>
  </si>
  <si>
    <t>Infrastruktūras nodaļa/
Izglītības pārvalde/
novada izglītības iestādes/
DJIVC</t>
  </si>
  <si>
    <t>Izglītības pārvalde/</t>
  </si>
  <si>
    <t>novada izglītības iestādes/</t>
  </si>
  <si>
    <t>Infrastruktūras nodaļa/
Izglītības pārvalde/
PII "Vecauce"</t>
  </si>
  <si>
    <t>U1
U2
U7
U28
U29
U37
U38</t>
  </si>
  <si>
    <t>Dobele
Annenieku pag.
Bēnes pag.
Naudītes pag.
Penkules pag.
Tērvetes pag.
Vītiņu pag.</t>
  </si>
  <si>
    <t>Dobeles olimpisko sporta veidu centra izbūves III kārta</t>
  </si>
  <si>
    <t>Dobeles novada Kultūras pārvaldes pārziņā esošo iestāžu infrastruktūras sakārtošana</t>
  </si>
  <si>
    <t>VTP1
VTP3</t>
  </si>
  <si>
    <t>RV3
RV14</t>
  </si>
  <si>
    <t>U8
U9
U33</t>
  </si>
  <si>
    <t>Dobele 
Annenieku pag.
Auce
Augstkalnes pag.
Auru pag.
Bēnes pag.
Bērzes pag.
Bikstu pag.
Bukaišu pag.
Dobeles pag.
Īles pag.
Krimūnu pag.
Lielauces pag.
Jaunbērzes pag.
Naudītes pag.
Penkules pag.
Tērvetes pag.
Ukru pag.
Vecauces pag.
Vītiņu pag.
Zebrenes pag.</t>
  </si>
  <si>
    <t>Veikta novada kultūras un tautas namu infrastruktūras sakārtošana, brīvdabas estrāžu sakārtošana. 
Sakārtota novada bibliotēku infrastruktūra un novadpētniecības muzeja infrastruktūra</t>
  </si>
  <si>
    <t>Pabeigts</t>
  </si>
  <si>
    <t>Dobeles novada Sociālā dienesta struktūrvienību infrastruktūras sakārtošana</t>
  </si>
  <si>
    <t>U38
U41</t>
  </si>
  <si>
    <t>RV15
RV16</t>
  </si>
  <si>
    <t>Dobele
Dobeles pag.
Auce</t>
  </si>
  <si>
    <t>Pašvaldības administrācijas ēku un pagastu pārvalžu ēku infrastruktūras sakārtošana</t>
  </si>
  <si>
    <t>Veikti pašvaldības administrācijas ēku infrastruktūras uzlabošanas darbi. Dobeles pilsētā un Auces pilsētā. Veikti pagasta pārvalžu ēku infrastruktūras uzlabošanas darbi.</t>
  </si>
  <si>
    <t>Pagastu pārvaldes</t>
  </si>
  <si>
    <t>Projekta īstenošana arī 2027. gadā (maksājums 73599 EUR)</t>
  </si>
  <si>
    <t>Publisko teritoriju labiekārtošana un pilnveidošana novada teritorijā</t>
  </si>
  <si>
    <t>NVO</t>
  </si>
  <si>
    <t>Satiksmes infrastruktūras pilveidošana novadā, veicot pašvaldības ielu un ceļu pārbūves darbus</t>
  </si>
  <si>
    <t>VK aizņēmums</t>
  </si>
  <si>
    <t>Baznīcas ielas pārbūve Dobeles pilsētā</t>
  </si>
  <si>
    <t>Veikta Baznīcas ielas Dobelē pārbūve, nodrošināta autoruzraudzība un būvuzraudzība būvniecības laikā</t>
  </si>
  <si>
    <t>Satiksmes infrastruktūras pilveidošana novadā, veicot pašvaldības ielu un ceļu dubulto virsmas apstrādi</t>
  </si>
  <si>
    <t>Veikti pašvaldības ielu un ceļu pārbūves darbi, izvērtējot prioritāri nepieciešamos darbus</t>
  </si>
  <si>
    <t>Veikta pašvaldības ielu un ceļu dubultā virsmas apstrāde, izvērtējot prioritāri nepieciešamos darbus</t>
  </si>
  <si>
    <t>Satiksmes infrastruktūras pilveidošana novadā, veicot pašvaldības ielu un ceļu seguma atjaunošanas darbus</t>
  </si>
  <si>
    <t>Gājēju un velo satiksmes infrastruktūras attīstība</t>
  </si>
  <si>
    <t>Gājēju celiņa izbūve Jelgavas ielā Aucē (posmā no Oskara Kalpaka ielas līdz Bēnes ielai)</t>
  </si>
  <si>
    <t>Izbūvēts gājēju celiņš Aucē Jelgavas ielā posmā no Oskara Kalpaka ielas līdz Bēnes ielai (veikti būvdarbi, nodrošināta autoruzraudzība un būvuzraudzība)</t>
  </si>
  <si>
    <t>Veikta novada tiltu atjaunošana un pārbūve</t>
  </si>
  <si>
    <t>Publisko laukumu un stāvvietu pārbūve, atjaunošana</t>
  </si>
  <si>
    <t>Atjaunoti un pārbūvēti novada publiskie laukumi, autostāvvietas</t>
  </si>
  <si>
    <t>Inženiertehniskās infrastruktūras sakārtošana, izbūvējot un renovējot lietus ūdens kanalizācijas infrastruktūru</t>
  </si>
  <si>
    <t>Izbūvētas drenāžas, virszemes ūdeņu novadīšanas sistēmas, tīrīti novadgrāvji, sakoptas caurtekas u.c. darbi</t>
  </si>
  <si>
    <t>U39</t>
  </si>
  <si>
    <t>Novadā atjaunotas un sakārtotas meliorācijas sistēmas</t>
  </si>
  <si>
    <t>UKT inženiertehnisko tīklu izbūve, sakārtošana, modernizācija Dobeles novadā</t>
  </si>
  <si>
    <t>Veikti UKT sistēmas remontdarbi, izbūves darbi</t>
  </si>
  <si>
    <t>SIA "Dobeles ūdens"
SIA "Auces komunālie pakalpojumi"</t>
  </si>
  <si>
    <t>Ieguldījums pašvaldības kapitālsabiedrību pamatkapitālā</t>
  </si>
  <si>
    <t>Ielu apgaismojuma izbūve, infrastruktūras sakārtošana un tīklu uzturēšana Dobeles novadā</t>
  </si>
  <si>
    <t>PIUAC/TIC</t>
  </si>
  <si>
    <t>SAM 2.2.2.</t>
  </si>
  <si>
    <t xml:space="preserve">Liepu ielas posma pārbūve no Zaļās ielas līdz Meža prospektam Dobelē, Dobeles novadā </t>
  </si>
  <si>
    <t>Veikta Liepu ielas (posmā no Zaļās ielas līdz Meža prospektam) būvprojekta izstrāde, būvniecība, autoruzraudzība</t>
  </si>
  <si>
    <t>Pašvaldības polcija</t>
  </si>
  <si>
    <t>Auru pag.
Augstkalnes pag.
Bukaišu pag.
Penkules pag.
Tērvetes pag.</t>
  </si>
  <si>
    <t xml:space="preserve">Notekūdeņu attīrīšanas iekārtu pārbūve </t>
  </si>
  <si>
    <t>Jaunu dziļurbumu izveide un esošā urbuma tamponēšana dzeramā ūdens sagatavošanas stacijā ”Pīlēni”</t>
  </si>
  <si>
    <t>Auru pag.
Krimūnu pag.
Naudītes pag.
Tērvetes pag.</t>
  </si>
  <si>
    <t xml:space="preserve">Izveidoti dziļurbumi, nodrošinot uzlabojumus dzeramā ūdens kvalitātes nodrošināšanai. </t>
  </si>
  <si>
    <t>Augstkalnes pag.
Bērzes pag.
Bukaišu pag.
Krimūnu pag.</t>
  </si>
  <si>
    <t>Uzstādītas iekārtas UAS, veikti uzlabojumi dzeramā ūdens kvalitātes nodrošināšanai.</t>
  </si>
  <si>
    <t>Augstkalnes pag.
Bukaišu pag.
Dobele
Tērvetes pag.</t>
  </si>
  <si>
    <t xml:space="preserve">Ūdensapgādes ārējo inženiertīklu paplašināšana un sakārtošana </t>
  </si>
  <si>
    <t>Pārbūvēti un izbūvēti ūdensapgādes ārējie inženiertīkli</t>
  </si>
  <si>
    <t>Ūdensapgādes un kanalizācijas sistēmas atjaunošana un paplašināšana Auces aglomerācijā</t>
  </si>
  <si>
    <t>Auce
Vītiņu pag.
Vecauces pag.</t>
  </si>
  <si>
    <t>Tehnikas iegāde SIA "Komunālie pakalpojumi" darbības nodrošināšanai</t>
  </si>
  <si>
    <t>RV14
RV15</t>
  </si>
  <si>
    <t>U30
U33</t>
  </si>
  <si>
    <t xml:space="preserve">Iegādāta tehnika zaļo zonu uzturēšanas darbiem, ielu un ceļu uzturēšanas darbiem, šķiroto atkritumu pārvadāšanai
</t>
  </si>
  <si>
    <t>Dobele
Tērvetes pag.</t>
  </si>
  <si>
    <t>Uzstādītas atjaunojamo energoresursu (AER) izmantojošo elektroenerģiju ražojošas iekārtas.</t>
  </si>
  <si>
    <t>Atjaunojamos energoresursus (AER) izmantojošo elektroenerģiju ražojošo iekārtu iegāde, uzstādīšana un ieregulēšana notekūdeņu attīrīšanas sistēmā SIA "Dobeles ūdens" darbības zonā teritorijās</t>
  </si>
  <si>
    <t>Atjaunojamos energoresursus (AER) izmantojošo elektroenerģiju ražojošo iekārtu iegāde, uzstādīšana un ieregulēšana notekūdeņu attīrīšanas sistēmās un  ūdensapgādes sistēmās SIA "Auces komunālie pakalpojumi" darbības zonas teritorijās</t>
  </si>
  <si>
    <t>Notekūdeņu attīrīšanas ietaisēm un ūdensapgādes sistēmām iegādāts, uzstādīts un ieregulēts atjaunojamo energoresursu (AER) izmantojošo elektroenerģiju ražojošas iekārtas.</t>
  </si>
  <si>
    <t>VK aizņēmums, daļa veikta 2023. gadā</t>
  </si>
  <si>
    <t>7 mājokļu vides pielāgošana personām ar funkcionēšanas ierobežojumiem.</t>
  </si>
  <si>
    <t>Izglītības pārvalde/
Dobeles 1.vsk.</t>
  </si>
  <si>
    <t>Pašvaldības īpašumā, valdījumā esošo tiltu pārbūve</t>
  </si>
  <si>
    <t>Teritorijas labiekārtošana pie Sociālā dienesta struktūrvienības Dienas centra "Baltā māja", Miera ielā 16, Aucē</t>
  </si>
  <si>
    <t>Pamatlīdzekļu iegāde pamatkapitāla veidošanai Dobeles novada Izglītības pārvaldei</t>
  </si>
  <si>
    <t>RV8</t>
  </si>
  <si>
    <t>U19
U20</t>
  </si>
  <si>
    <t>Stiprināta pārvaldība, kapacitāte, modernizēts tehniskais nodrošinājums un aprīkojums</t>
  </si>
  <si>
    <t>Izglītības pārvalde</t>
  </si>
  <si>
    <t>Pamatlīdzekļu iegāde pamatkapitāla veidošanai Dobeles novadaSAC "Tērvete"</t>
  </si>
  <si>
    <t>RV6
RV8</t>
  </si>
  <si>
    <t>U14
U19
U20</t>
  </si>
  <si>
    <t>SAC "Tērvete"</t>
  </si>
  <si>
    <t>Pamatlīdzekļu iegāde pamatkapitāla veidošanai Dobeles novada Sociālajam dienestam</t>
  </si>
  <si>
    <t>Tērvete</t>
  </si>
  <si>
    <t>Pamatlīdzekļu iegāde pamatkapitāla veidošanai Dobeles novada pašvaldības administrācijai un pārvaldībai</t>
  </si>
  <si>
    <t>Administrācija
Pagastu pārvaldes</t>
  </si>
  <si>
    <t>Pamatlīdzekļu iegāde pamatkapitāla veidošanai Dobeles novada Kultūras pārvaldei un Sporta pārvaldei</t>
  </si>
  <si>
    <t>RV3
RV4
RV8</t>
  </si>
  <si>
    <t>U9
U10
U19
U20</t>
  </si>
  <si>
    <t>Kultūras pārvalde
Sporta pārvalde</t>
  </si>
  <si>
    <t>Veikta skolas telpu atjaunošana, pārbūvēti inženiertīkli.
Skolas ēkas pārbūve (paplašināts ēdināšanas bloks un sporta zēles ģērbtuvju bloks), atjaunota ēkas fasāde un labiekārtota skolas teritorija, izbūvēts apgaismojums.</t>
  </si>
  <si>
    <t>Dobeles 1.vidusskolas atjaunošana un pārbūve, Dobelē Dzirnavu ielā 2</t>
  </si>
  <si>
    <t>Līdzdalības budžeta finansējuma nodrošināšana</t>
  </si>
  <si>
    <t>RV2</t>
  </si>
  <si>
    <t>U7</t>
  </si>
  <si>
    <t>Infrastruktūras  nodaļa</t>
  </si>
  <si>
    <t>20.1.</t>
  </si>
  <si>
    <t>19.1.</t>
  </si>
  <si>
    <t>Attīstības un plānošans nodaļa</t>
  </si>
  <si>
    <t>Dzīvojamā fonda attīstība Dobeles pilsētā</t>
  </si>
  <si>
    <t>RV13</t>
  </si>
  <si>
    <t>U31</t>
  </si>
  <si>
    <t>SIA "DOBELES NAMSAIMNIEKS"</t>
  </si>
  <si>
    <t>Ģimenes ārsta prakse</t>
  </si>
  <si>
    <t>SAM 4.1.1., pasākums 4.1.1.3.</t>
  </si>
  <si>
    <t>Zivsaimnieciskās ekspluatācijas noteikumu izstrādāšana Gaurata un Zebrus ezeram</t>
  </si>
  <si>
    <t>Dobeles pag. 
Bikstu pag.</t>
  </si>
  <si>
    <t xml:space="preserve">Izstrādāti zivsaimnieciskās ekspluatācijas noteikumi Zebrus ezeram un Gaurata ezeram </t>
  </si>
  <si>
    <t xml:space="preserve">Aprīkojuma iegāde zivju resursu aizsardzības pasākumu nodrošināšanai Dobeles novadā </t>
  </si>
  <si>
    <t>Pašvaldības policijas darba uzdevumu veikšanai iegādāta termokamera un sporta kamera, nodrošinot zivju resursu aizsardzības pasākumus Dobeles novada ūdenstilpēs</t>
  </si>
  <si>
    <t>Annenieku pag.
Zebrenes pag.</t>
  </si>
  <si>
    <t>Veikta mežu  jaunaudžu retināšana pašvaldības īpašumos “Kazenieki” Annenieku pagastā (7,04 ha platībā) un “Liepkalnieki" Zebrenes pagastā (2,17 ha platībā)</t>
  </si>
  <si>
    <t>LAD</t>
  </si>
  <si>
    <t>SIA "DOBELES NAMSAIMNIEKS" iegādājies neapdzīvoto ēku Viestura ielā 2. Veikta ēkas pārbūve, izbūvējot gan nedzīvojamās telpas, gan dzīvokļus. Sakārtota pilsētvide</t>
  </si>
  <si>
    <t>SIA "DOBELES NAMSAINIEKS" finanšu līdzekļi, VK aizņēmums</t>
  </si>
  <si>
    <t>Uzlabota infrastruktūra ģimenes ārsta prakses telpās Kroņaucē.</t>
  </si>
  <si>
    <t>Vides pieejamības uzlabošanas pasākumi ģimenes ārsta praksē, “Sprīdītis”, Kroņaucē, Tērvetes pagastā</t>
  </si>
  <si>
    <t>Jaunaudžu retināšana īpašumos "Kazenieki" un "Liepkalnieki" Dobeles novadā</t>
  </si>
  <si>
    <t>Ģimenes ārsta prakses/
Pašvaldība</t>
  </si>
  <si>
    <t>SIA "Dobeles komunālie pakalpojumi"</t>
  </si>
  <si>
    <t>SAM 2.2.2., pasākums 2.2.2.1</t>
  </si>
  <si>
    <t>Iegādāts specializēts transportlīdzeklis bioloģiski noārdāmo atkritumu pārvadāšanai. Veikti sabiedrības izglītošanas pasākumi par atkritumu šķirošanas nozīmīgumu.</t>
  </si>
  <si>
    <t>Dalīti vāktu bioloģisko atkritumu savākšanas specializētā mazemisiju autotransporta iegāde</t>
  </si>
  <si>
    <t>SIA “Dobeles un apkārtnes slimnīca”</t>
  </si>
  <si>
    <t>Ģimenes ārstu prakšu izveide Ādama ielā 2, Dobelē</t>
  </si>
  <si>
    <t>Uzlabota infrastruktūra divām ģimenes ārsta praksēm SIA “Dobeles un apkārtnes slimnīca” telpās</t>
  </si>
  <si>
    <t>Pašvaldības policijas infrastruktūras uzlabošana-autotransporta un aprīkojuma iegāde</t>
  </si>
  <si>
    <t>174 351,98</t>
  </si>
  <si>
    <t xml:space="preserve">Pašvaldības policijas kvalitatīva darba nodrošināšanai iegādāti speciāli policijas vajadzībām aprīkoti divi operatīvie transportlīdzekļi, no kuriem viens aprīkots ar radaru. Pašvaldības policijas vajadzībām iegādātas pistoles ar nepieciešamo aprīkojumu un bruņu vestes.
</t>
  </si>
  <si>
    <t>6.1.</t>
  </si>
  <si>
    <t>Sporta laukuma būvniecība un autoruzraudzība Jaunbērzē, Jaunbērzes pagastā, Dobeles novadā</t>
  </si>
  <si>
    <t>RV1
RV4</t>
  </si>
  <si>
    <t>U1
U10</t>
  </si>
  <si>
    <t>Pārbūvēts sporta laukums Jaunbērzē pie Mežinieku pamatskolas. Nodrošinātas kvalitatīvs sporta laukums gan mācību procesam, gan visiem pagasta iedzīvotājiem. 
Pārbūves laikā nodrošināta autoruzraudzība.</t>
  </si>
  <si>
    <t>13.1.</t>
  </si>
  <si>
    <t>Nozīmīga Zemgales reģiona kultūrvēsturiskā mantojuma saglabāšana un kultūras tūrisma piedāvājuma pilnveidošana</t>
  </si>
  <si>
    <t>SAM 5.5.1.</t>
  </si>
  <si>
    <t xml:space="preserve">Projekta mērķis: saglabāt, aizsargāt un attīstīt nozīmīgu kultūrvēsturisko mantojumu Zemgalē, atjaunojot valsts nozīmes kultūras pieminekli Dobelē, attīstot tajā jaunus, papildinošus tūrisma pakalpojumus. 
</t>
  </si>
  <si>
    <t>Jaunās ielas pārbūve un autostāvlaukumu jaunbūve Dobelē, Dobeles novadā</t>
  </si>
  <si>
    <t>Veikti Jaunās ielas Dobelē pārbūves darbi un izbūvēti auto stāvlaukumi, būvniecības laikā nodrošināta autoruzraudzība, būvuzraudzība</t>
  </si>
  <si>
    <t>6.2.</t>
  </si>
  <si>
    <t>Autobusa iegāde Dobeles novada pašvaldības skolēnu pārvadājumiem</t>
  </si>
  <si>
    <t>Iegādāts jauns autobuss novada skolēnu pārvadāšanai</t>
  </si>
  <si>
    <t>Transporta nodaļa</t>
  </si>
  <si>
    <t>Veikta pašvaldības ielu, ceļu un tranzītielu segumu atjaunošana, izvērtējot prioritāri nepieciešamos darbus</t>
  </si>
  <si>
    <t>III kategorijas patvertņu izveide un aprīkošana Dobeles novadā</t>
  </si>
  <si>
    <t>U17</t>
  </si>
  <si>
    <t>Projekta rezultātā 7 objektos (Dobeles pilsētā un Tērvetes pagastā) tiks pielāgotas un aprīkotas telpas III kategorijas patvertnēm, kas paredzētas cilvēku aizsardzībai no bīstamiem faktoriem, mazinot ārēja sprādziena triecienviļņa un šķembu ietekmi, kas rodas katastrofas, militāra iebrukuma vai kara gadījumā.</t>
  </si>
  <si>
    <t>SAM 5.1.1.
5.1.1.9. pasākums</t>
  </si>
  <si>
    <t>Uz sociālo iekļaušanu orientēta un mērķa grupas vajadzībās balstīta kultūras piedāvājuma veidošana Dobeles novadā</t>
  </si>
  <si>
    <t>RV3</t>
  </si>
  <si>
    <t>U9</t>
  </si>
  <si>
    <t>Penkules pag.</t>
  </si>
  <si>
    <t>Projekta rezultātā tiks uzlabota Penkules Tautas nama infrastruktūra, pieejamība un funkcionalitāte;  izveidots un īstenots kultūras pasākumu cikls, kas pielāgots dažādām sabiedrības grupām; palielināta kultūras līdzdalība un sociālā iekļaušana Dobeles novadā; stiprināta vietējās kopienas identitāte un sadarbība starp paaudzēm un veicināts vietējais tūrisms un kultūras mantojuma pievilcība.</t>
  </si>
  <si>
    <t>SAM 4.3.2.</t>
  </si>
  <si>
    <t>Gājēju ceļa būve gar valsts autoceļu P103 “Dobele - Bauska” no tilta pār Tērvetes Upi (km 18.65) līdz Krasta ielai (km 18.94)</t>
  </si>
  <si>
    <t>Ielu apgaismojuma tīklu izbūve Kaķeniekos, Annenieku pagastā, Dobeles novadā</t>
  </si>
  <si>
    <t>ELFLA</t>
  </si>
  <si>
    <t>Sabiedrisko pakalpojumu pieejamības uzlabošana neiroatšķirīgiem cilvēkiem Baltijas
jūras reģionā”(“Enhancing accessibility of recreational public services for the
neurodivergent individuals in the Baltic Sea Region - Sense BSR“</t>
  </si>
  <si>
    <t>VTP1
VTP2</t>
  </si>
  <si>
    <t>RV1
RV9</t>
  </si>
  <si>
    <t>U3
U22</t>
  </si>
  <si>
    <t>Dobeles Livonijas ordeņa pilsdrupu konservācijas (restaurācijas) dokumentācijas izstrāde</t>
  </si>
  <si>
    <t>13; 13.2</t>
  </si>
  <si>
    <t>13; 13.1</t>
  </si>
  <si>
    <t>Izstrādāts Dobeles Livonijas ordeņa pilsdrupu konservācijas (restaurācijas) plāns</t>
  </si>
  <si>
    <t>VKKF</t>
  </si>
  <si>
    <t>Izstrādātas praktiskas vadlīnijas, kā pašvaldībām un sabiedriskajām iestādēm labāk pielāgot savus pakalpojumus neirodažādu indivīdu vajadzībām (piemēram, cilvēkiem ar autisma spektra traucējumiem, disleksiju un citām neirodažādām īpašībām</t>
  </si>
  <si>
    <t>Infrastruktūras nodaļa/ Tērvetes pagasta pārvalde</t>
  </si>
  <si>
    <t>Dobeles dzelzceļa stacijai pieguļošās teritorijas labiekārtojums sabiedriskā transporta tīkla multimobilitātes uzlabošanai</t>
  </si>
  <si>
    <t>Infrastruktūras nodaļa, Būvvalde</t>
  </si>
  <si>
    <t>ERAF 2.3.1.2</t>
  </si>
  <si>
    <t>Dobeles dzelzceļa stacijai un autoostai pieguōšās teritorijas labiekārtošana, tai skaitā esošo un jaunu auto stāvvietu pārbūve un jaunbūve, ielas posma pārbūve, gājēju ietvju un veloinfrastruktūras uzlabošana, apgaismojuma un citu infrastruktūras elementu ierīkošana.</t>
  </si>
  <si>
    <t>Līdzfinansējums daudzdzīvokļu dzīvojamām mājām piesaistīto zemesgabalu labiekārtošanai</t>
  </si>
  <si>
    <t xml:space="preserve">Realizācijā </t>
  </si>
  <si>
    <t>Pašvaldības saistošie noteikumi Nr.5</t>
  </si>
  <si>
    <t>U32</t>
  </si>
  <si>
    <t xml:space="preserve">Penkules skolas teritorijas iebraucamā ceļa, stāvlaukuma un sporta laukuma būvniecības darbi </t>
  </si>
  <si>
    <t>Veikti Penkules skolas teritorijas iebraucamā ceļa, stāvlaukuma un sporta laukuma būvniecības darbi, t.sk. būvuzraudzība, autoruzraudzība).</t>
  </si>
  <si>
    <t>Lietus kanalizācijas ierīkošanas darbi</t>
  </si>
  <si>
    <t>Lietus ūdens novadsistēmas izbūve Skolas ielā 2, Kaķeniekos (2.kārta); Notekūdeņu risinājumu izstrāde tīkliem Liepājas šosejas, Gaismas ielas un Egļu ielas rajonam Dobelē; Bērzes ielas grāvja bagarēšana Dobelē; Apbūviešu ielas LŪ uztvērējs no Tērvetes ielas; grāvju gultnes pārtīrīšana Zemgales ielā 15, Aucē; Austrumu ielas LK un dīķa ūdens novadīšanas sistēmas izbūve, Dobelē.</t>
  </si>
  <si>
    <t>Prioritārais projekts, VK aizņēmums</t>
  </si>
  <si>
    <t>Pārbūvēti kanalizācijas un ūdensvada tīklu izbūve, remonts -kanalizācijas sistēmas remonts Jelgavas iela 1A, Raiņa iela 4, Aucē; KS pārbūve un septiķu likvidācija Vītiņu ciemā.</t>
  </si>
  <si>
    <t>Līdzfinansējums centralizētās ūdensapgādes un kanalizācijas pieslēgumu ierīkošana</t>
  </si>
  <si>
    <t>Līdzfinansējumu dzīvojamās mājas vai dzīvojamās mājas jaunbūves 
pieslēgšanai centralizētajai kanalizācijas sistēmai vai centralizētajai ūdensapgādes un kanalizācijas sistēmai</t>
  </si>
  <si>
    <t>Saistošie noteikumi Nr.44</t>
  </si>
  <si>
    <t>LED āra gaismekļu nomaiņa novada teritorijā, ielu apgaismojuma pārbūve Kr.Barona ielas pagalms Dobelē un Dainu ielas beigās, Dobelē; apgaismojuma pārbūve Pļavas ielas promenādē; ielu apgaimojuma ierīkošana Dobeles muzeja stāvlaukumā.</t>
  </si>
  <si>
    <t>Publiskās infrastruktūras uzturēšana</t>
  </si>
  <si>
    <t>Hidrantu pārbaude un uzturēšana; ugunsdzēsības hidrantu pārbaude un atjaunošana Aucē, Lielaucē, Vītiņos, strūklaku apkalpošana.</t>
  </si>
  <si>
    <t>SIA "DOBELES ŪDENS", SIA "Auces komunālie pakalpojumi"</t>
  </si>
  <si>
    <t>Dobele
Auce
Lielauces pag.
Vītīnu pag.</t>
  </si>
  <si>
    <t>Multimodāls sabiedriskā transporta tīkls 2.kārta, VK aizņēmums</t>
  </si>
  <si>
    <t xml:space="preserve">Attīstības un plānošanas nodaļa, </t>
  </si>
  <si>
    <t>Interaktīvā vītolu parka izveide Krasta ielā 9A un pieguļošās teritorijas labiekārtošana Dobelē, Dobeles novadā</t>
  </si>
  <si>
    <t xml:space="preserve">Vītolu dārza izveide Krasta ielā (pie Bērzes upes) ar gājēju kāpņu, apgaismojuma, videonovērošanas, stāvlaukuma un lietus ūdens  būvniecību </t>
  </si>
  <si>
    <t>Sociālo mājokļu atjaunošana vai jaunu būvniecība, ņemot vērā rindu uz dzīvokļiem pašvaldībā (Miera ielā 20, Aucē (7); Brīvības 4., 6., 8, Dobelē (18)</t>
  </si>
  <si>
    <t>Interreg Latvijas-Lietuvas pārrobežu programma 2021.-2027.gadam (Emerg, LAT - LIT)</t>
  </si>
  <si>
    <t>Mobilās vienības izveide mājas aprūpes pakalpojumu nodrošināšanai (Emerg, LAT - LIT)</t>
  </si>
  <si>
    <t>Tūrisma produktu pilnveidošana un attīstība novada teritorijā (CrossTour, LAT -LIT)</t>
  </si>
  <si>
    <t>Novada mūzikas skolu pārrobežu sadarbības un kapacitātes stiprināšana (SMART Orchestra, LAT - LIT)</t>
  </si>
  <si>
    <t>nav īstenots</t>
  </si>
  <si>
    <t>30 777,62</t>
  </si>
  <si>
    <t>6 155,53</t>
  </si>
  <si>
    <t>24 622,09</t>
  </si>
  <si>
    <t>Speciālistu, zemes īpašnieku izglītošana, aprīkojuma iegāde pilotpasākumiem, pašvaldības plāna par pilotējamā teritorijā izmantotām apkarošanas metodēm sagatavošana, pašvaldības darbinieku sertifikācija darba ar ķīmiskām vielām.</t>
  </si>
  <si>
    <t>Biloloģiskās daudzveidības aizsardzība no invazīvām svešzemju sugām (Invago)</t>
  </si>
  <si>
    <t>Dobeles novada izglītības iestāžu infrastruktūras uzlabošana un teritorijas labiekārtošana</t>
  </si>
  <si>
    <t>Sakārtota Dobeles novada Sociālā dienesta struktūrvienību infrastruktūra ĢAC "Lejasstrazdi", grupu dzīvokļi  (Uzvaras iela 50 un Ādama 2), Auces dienas centrs "Baltā māja", SAC "Tērvete" un SPC Bērbu rehabilitācijas institūcija remontdarbi.</t>
  </si>
  <si>
    <t>7 182,47</t>
  </si>
  <si>
    <t>89 368,93</t>
  </si>
  <si>
    <t>Dobeles novada attīstības programma 2021. - 2027. gadam, INVESTĪCIJU PLĀNS 2024. - 2027. GADAM</t>
  </si>
  <si>
    <t>185  856</t>
  </si>
  <si>
    <t>Sakārtota novada izglītības iestāžu infrastruktūra un labiekārtotas  teritorijas: PII Sprīdītis (Kroņauce) telpu remontdarbi, PII "Pīlādzītis" un PII "Vecauce" (Auce), PII "Riekstiņš", PII Zvaniņš"(Augstkalne), PII "Auriņš", PII "Rūķīši" (Bēne), PII "Jāntārpiņš"PII "Sprodītis", PII "Valodiņa", PII "Zvaniņš (Dobele), PII "Minku parks", PII "Ābolītis" (Krimūnas" remontdarbi.</t>
  </si>
  <si>
    <t xml:space="preserve">Dobele 
Annenieku pag.
Auce
Augstkalnes pag.
Auru pag.
Bēnes pag.
Jaunbērzes pag.
Penkules pag.
Tērvetes pag.
Bikstu pag.
</t>
  </si>
  <si>
    <t>Sakārtota sporta infrastruktūra gan iekštelpu, gan ārtelpu. Bēnes multifunkcionālā velotrase (projektēšana un būvdarbi), gumijas seguma remonts multifunkcionālajā sporta laukumā pie Auces vidusskolas.</t>
  </si>
  <si>
    <t>Veikti dažādi novada publisko teritoriju labiekārtošanas darbi (vidi degradējošo graustu nojaukšana, ūdenstilpņu attīrīšana, atkritumu konteineru novietnes sakārtošana,  u.c.)</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</si>
  <si>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t>
    </r>
    <r>
      <rPr>
        <sz val="11"/>
        <color rgb="FFFF0000"/>
        <rFont val="Times New Roman"/>
        <family val="1"/>
        <charset val="186"/>
      </rPr>
      <t>s</t>
    </r>
    <r>
      <rPr>
        <sz val="11"/>
        <color theme="1"/>
        <rFont val="Times New Roman"/>
        <family val="1"/>
        <charset val="186"/>
      </rPr>
      <t>, siltināts pagraba pārsegums/1.stāva grīdas, nosiltināts un nomainīts ēkas jumts, nomainīti logi un durvis. Tiks atjaunota apkures un ventilācijas sistēma,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186 279,53 kWh/gadā,
2) siltumnīcefekta (ogļskābo) gāzu samazinājums gadā (tonnās) projekta ietvaros veikto investīciju rezultātā: 31,55, t.sk, CO2 emisijas ekvivalents,
3) no atjaunojamiem energoresursiem saražotā papildjauda projekta ietvaros veikto investīciju rezultātā: 0,006 MW,
4) primāro enerģijas patēriņu pirms projekta īstenošanas 227,12 kWh/m2 samazināt uz 100,94 kWh/m2 pēc projekta īstenošanas,
5) siltumnīcefekta (ogļskābo) gāzu emisiju pirms projekta īstenošanas 38,09 kg/m2 samazināt uz 16,73 kg/m2</t>
    </r>
  </si>
  <si>
    <r>
      <t xml:space="preserve"> Ielai pieguļošajās teritorijās darbojas vieni no lielākajiem novada uzņēmumiem: SIA "TENACHEM" un SIA "TENAX", pakalpojuma sniedzējs - pašapkalpošanās auto mazgātuve, A/S Sadales tīkls, kā arī atrodas daudzdzīvokļu dzīvojamā māja.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SIA "TENACHEM" ielas tiešā tuvumā plāno paplašināt savu darbību - uzbūvēt jaunu noliktavu, tam sekojoši administrācijas ēku. Ielai piegulošas ir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
Projektā tiks sasniegti rezultatīvie rādītāji:
* </t>
    </r>
    <r>
      <rPr>
        <sz val="11"/>
        <rFont val="Times New Roman"/>
        <family val="1"/>
        <charset val="186"/>
      </rPr>
      <t>9 komersantu izveidotas darba vietas,
* piesaistītas privātās nefinanšu investīcijas 1 milj. EUR apmērā,
* no attīstītās publiskās infrastruktūras labumu gūst 2 komersanti.</t>
    </r>
  </si>
  <si>
    <r>
      <t>Sabiedrību izglītojošā vides centra izveide  Stacijas ielā 5, Dobelē</t>
    </r>
    <r>
      <rPr>
        <i/>
        <sz val="11"/>
        <rFont val="Times New Roman"/>
        <family val="1"/>
        <charset val="186"/>
      </rPr>
      <t xml:space="preserve"> </t>
    </r>
    <r>
      <rPr>
        <sz val="11"/>
        <rFont val="Times New Roman"/>
        <family val="1"/>
        <charset val="186"/>
      </rPr>
      <t>(ūdenstornī), saglabājot vietējās nozīmes arhitektūras pieminekli (I kārta)                                                                               1. posms Projektēšanas dokumentācijas izstrāde.                                                                                              2.posms Pārbūves darbu uzsākšana.</t>
    </r>
  </si>
  <si>
    <r>
      <t>Sabiedrību izglītojošā vides centra izveide  Stacijas ielā 5, Dobelē (ūdenstornī), saglabājot vietējās nozīmes arhitektūras pieminekli (II kārta)                                                                                        1.posms Mācību telpu izveide (aprīkojums) izglītojošo vides semināru (</t>
    </r>
    <r>
      <rPr>
        <i/>
        <sz val="11"/>
        <rFont val="Times New Roman"/>
        <family val="1"/>
        <charset val="186"/>
      </rPr>
      <t xml:space="preserve">ūdens resursu izmantošana, aprite, notekūdeņi u.t.) </t>
    </r>
    <r>
      <rPr>
        <sz val="11"/>
        <rFont val="Times New Roman"/>
        <family val="1"/>
        <charset val="186"/>
      </rPr>
      <t xml:space="preserve">izglītojošo  semināru organizēšanai.                                                                                                    2.posms Vēsturiskās ekspozījas (ūdens ieguve, ūdensapgāde u.tt. novadā) izveide, uzturēšana 3.posms  Skolēnu, studentu un ekskursantu grupu apmeklējumu organizēšana.   </t>
    </r>
  </si>
  <si>
    <t xml:space="preserve">Daudzdzīvokļu dzīvojamās mājas dzīvokļu īpašnieku kopības var saņemt finansējumu par labiekārtojumu izveidi teritorijā; brauktuves, ietves un stāvlaukumu pārbūve vai jaunbūve, t.s.k. seguma remonts, apgaismojuma pārbūve vai janubēve u.c. </t>
  </si>
  <si>
    <t>Uzsākta realizācija</t>
  </si>
  <si>
    <r>
      <t>Vides pieejamības nodrošināšanas pasākumi pašvaldības Sociālā dienesta Lielauces, Vītiņu, Ukru, Īles un</t>
    </r>
    <r>
      <rPr>
        <sz val="11"/>
        <color rgb="FFFF0000"/>
        <rFont val="Times New Roman"/>
        <family val="1"/>
        <charset val="186"/>
      </rPr>
      <t xml:space="preserve"> </t>
    </r>
    <r>
      <rPr>
        <sz val="11"/>
        <rFont val="Times New Roman"/>
        <family val="1"/>
        <charset val="186"/>
      </rPr>
      <t>Krimūnu</t>
    </r>
    <r>
      <rPr>
        <sz val="11"/>
        <color theme="1"/>
        <rFont val="Times New Roman"/>
        <family val="1"/>
        <charset val="186"/>
      </rPr>
      <t xml:space="preserve"> klientu apkalpošanas punktos </t>
    </r>
  </si>
  <si>
    <t xml:space="preserve">359 04 </t>
  </si>
  <si>
    <t>31 433,75</t>
  </si>
  <si>
    <t>9433,83</t>
  </si>
  <si>
    <t>Izbūvēts ielu apgaismojums Kaķenieku ciemata centra teritorijā, ES fonda finansējums būvprojekta īstenošanai 2.kārta. Būvprojekta 1.kārta no pašvaldības budžeta finanšu līdzekļiem.</t>
  </si>
  <si>
    <t>Kanalizācijas un ūdensvada tīklu izbūve un remonts</t>
  </si>
  <si>
    <t>Sakārtota un uzlabota novada vispārizglītojošo mācību iestāžu infrastruktūra. Auces vidusskolas telpu remontdarbi (t.sk. elektroizbūves darbi); Augstkalnes pamatskolas telpu remontdarbi, Bēnes pamatskolas ventilācijas sistēmas ierīkošana ķīmijas kabinetā; Dobeles 1.vidusskolas, DAVV, DVĢ, Gardenes pamatskolas, Bikstu pamatskolas, Dobeles sākumskolas, Annas Brigaderes pamatskolas, Pankules pamatskola, Mežinieku pamatskola, Auces Mūzikas un mākslas skolas, DJVC un Dobeles Mākslas skolas remontdarbi.</t>
  </si>
  <si>
    <t>Novadā izbūvēti gājēju celiņi, nodrošinot gājējiem ērtu un drošu pārvietošanos, uzlabojot satiksmes drošību - gājēju taciņas ciemā norobežojošās barjeras uzstādīšana 170m.</t>
  </si>
  <si>
    <t>Novada iedzīvotāju iniciatīvu īstenošanai pašvaldībā ieviests līdzdalības budžets. Tā ietvaros ik gadu plānots īstenot projektus četrās līdzdalības budžeta plānošanas vienībās: 
* Dobeles pilsētā;
* Auces pilsētā;
* novada lielo pagastu plānošanas vienībās: Auru, Tērvetes, Bērzes, Bēnes un Krimūnu pagastā;
* novada mazo pagastu plānošanas vienībās: Jaunbērzes, Annenieku, Augstkalnes, Vītiņu, Penkules, Bikstu, Dobeles, Naudītes, Vecauces, Bukaišu, Zebrenes, Lielauces, Īles un Ukru pagastā.</t>
  </si>
  <si>
    <t>Krimūnu pagasts</t>
  </si>
  <si>
    <t>Uzņēmējdarbībai nepieciešamās publiskās infrastruktūras attīstība Dobeles novadā
(pašvaldības ceļa Asteres-Upmaļi-Rimeikas pārbūve Krimūnu pagastā)</t>
  </si>
  <si>
    <t>Infrastruk'tūras nodaļa
Krimūnu pagasta pārvalde</t>
  </si>
  <si>
    <t>4.1.</t>
  </si>
  <si>
    <t>SAM 4.2.1.5.</t>
  </si>
  <si>
    <r>
      <t>Pārbūvēts pašvaldības autoceļa  "Asteres-Upmaļi-Rimeikas” Krimūnu pagastā posms ~ 0,5 km garumā, tādējādi attīstot uzņēmējdarbības publisko infrastruktūru, palielinot privāto investīciju apjomu Dobeles pilsētas funkcionālajā teritorijā Krimūnu pagastā, veicot ieguldījumus uzņēmējdarbības attīstībai Krimūnu pagastā, kā arī mazinot sociālekonomiskās sekas Dobeles novadā. Projekta ieviešanas rezultātā plānotie iznākuma rādītāji – 3 komersanti, kas gūst labumu no attīstītās publiskās infrastruktūras, nodrošināts darba vietu skaita pieaugums</t>
    </r>
    <r>
      <rPr>
        <sz val="11"/>
        <rFont val="Times New Roman"/>
        <family val="1"/>
        <charset val="186"/>
      </rPr>
      <t xml:space="preserve"> (2 darba vietas)</t>
    </r>
    <r>
      <rPr>
        <sz val="11"/>
        <color theme="1"/>
        <rFont val="Times New Roman"/>
        <family val="1"/>
        <charset val="186"/>
      </rPr>
      <t xml:space="preserve"> un veiktas privātās nefinanšu investīcijas nemateriālajos ieguldījumos </t>
    </r>
    <r>
      <rPr>
        <sz val="11"/>
        <rFont val="Times New Roman"/>
        <family val="1"/>
        <charset val="186"/>
      </rPr>
      <t>100 000</t>
    </r>
    <r>
      <rPr>
        <sz val="11"/>
        <color theme="1"/>
        <rFont val="Times New Roman"/>
        <family val="1"/>
        <charset val="186"/>
      </rPr>
      <t xml:space="preserve"> EUR apmērā </t>
    </r>
  </si>
  <si>
    <t>Mācību vides uzlabošana, nodrošinot kvalitatīvus izglītības pakalpojumus Dobeles pilsētā</t>
  </si>
  <si>
    <t xml:space="preserve">Uzlabota Dobeles 1. vidusskolas (Dobeles pamatskolas) vide, atjaunojot mācību telpas, veicot gaiteņu, sanitāro mezglu un iekšējo inženiertīklu pārbūvi. </t>
  </si>
  <si>
    <t>Infrastruktūras nodaļa/
Izglītības pārvalde/
Dobeles 1.vsk.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</si>
</sst>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amily val="2"/>
      <charset val="186"/>
      <scheme val="minor"/>
    </font>
    <font>
      <sz val="8"/>
      <name val="Calibri"/>
      <family val="2"/>
      <scheme val="minor"/>
    </font>
    <font>
      <sz val="11"/>
      <color theme="1"/>
      <name val="Ebrima"/>
      <charset val="186"/>
    </font>
    <font>
      <sz val="10"/>
      <color rgb="FFFF0000"/>
      <name val="Ebrima"/>
      <charset val="186"/>
    </font>
    <font>
      <b/>
      <sz val="11"/>
      <color theme="1"/>
      <name val="Ebrima"/>
      <charset val="186"/>
    </font>
    <font>
      <b/>
      <sz val="16"/>
      <color theme="1"/>
      <name val="Ebrima"/>
      <charset val="186"/>
    </font>
    <font>
      <b/>
      <sz val="11"/>
      <name val="Ebrima"/>
      <charset val="186"/>
    </font>
    <font>
      <sz val="10"/>
      <name val="Ebrima"/>
      <charset val="186"/>
    </font>
    <font>
      <sz val="10"/>
      <color theme="1"/>
      <name val="Arial"/>
      <family val="2"/>
      <charset val="186"/>
    </font>
    <font>
      <b/>
      <sz val="10"/>
      <color rgb="FF000000"/>
      <name val="Ebrima"/>
      <charset val="186"/>
    </font>
    <font>
      <b/>
      <sz val="10"/>
      <color theme="1"/>
      <name val="Ebrima"/>
      <charset val="186"/>
    </font>
    <font>
      <sz val="10"/>
      <color theme="1"/>
      <name val="Ebrima"/>
      <charset val="186"/>
    </font>
    <font>
      <sz val="10"/>
      <color rgb="FF00B050"/>
      <name val="Ebrima"/>
      <charset val="186"/>
    </font>
    <font>
      <sz val="10"/>
      <color rgb="FF000000"/>
      <name val="Ebrima"/>
      <charset val="186"/>
    </font>
    <font>
      <sz val="11"/>
      <name val="Ebrima"/>
      <charset val="186"/>
    </font>
    <font>
      <b/>
      <sz val="11"/>
      <color theme="0"/>
      <name val="Calibri"/>
      <family val="2"/>
      <charset val="186"/>
      <scheme val="minor"/>
    </font>
    <font>
      <sz val="11"/>
      <color theme="1"/>
      <name val="Ebrima"/>
      <charset val="186"/>
    </font>
    <font>
      <sz val="10"/>
      <color theme="1"/>
      <name val="Ebrima"/>
      <charset val="186"/>
    </font>
    <font>
      <sz val="10"/>
      <color rgb="FF000000"/>
      <name val="Ebrima"/>
      <charset val="186"/>
    </font>
    <font>
      <sz val="11"/>
      <color rgb="FF7030A0"/>
      <name val="Ebrima"/>
      <charset val="186"/>
    </font>
    <font>
      <sz val="11"/>
      <color theme="1"/>
      <name val="Calibri"/>
      <family val="2"/>
      <scheme val="minor"/>
    </font>
    <font>
      <sz val="12"/>
      <name val="Calibri"/>
      <family val="2"/>
      <charset val="186"/>
    </font>
    <font>
      <sz val="12"/>
      <name val="Calibri"/>
      <family val="2"/>
      <charset val="186"/>
      <scheme val="minor"/>
    </font>
    <font>
      <sz val="11"/>
      <name val="Calibri"/>
      <family val="2"/>
      <charset val="186"/>
      <scheme val="minor"/>
    </font>
    <font>
      <sz val="12"/>
      <color theme="1"/>
      <name val="Ebrima"/>
      <charset val="186"/>
    </font>
    <font>
      <sz val="12"/>
      <name val="Ebrima"/>
      <charset val="186"/>
    </font>
    <font>
      <b/>
      <sz val="11"/>
      <name val="Calibri"/>
      <family val="2"/>
      <charset val="186"/>
      <scheme val="minor"/>
    </font>
    <font>
      <sz val="11"/>
      <color rgb="FFFF0000"/>
      <name val="Times New Roman"/>
      <family val="1"/>
      <charset val="186"/>
    </font>
    <font>
      <sz val="11"/>
      <name val="Times New Roman"/>
      <family val="1"/>
      <charset val="186"/>
    </font>
    <font>
      <b/>
      <sz val="11"/>
      <color theme="1"/>
      <name val="Times New Roman"/>
      <family val="1"/>
      <charset val="186"/>
    </font>
    <font>
      <sz val="11"/>
      <color theme="1"/>
      <name val="Times New Roman"/>
      <family val="1"/>
      <charset val="186"/>
    </font>
    <font>
      <i/>
      <sz val="11"/>
      <name val="Times New Roman"/>
      <family val="1"/>
      <charset val="186"/>
    </font>
    <font>
      <b/>
      <sz val="11"/>
      <name val="Times New Roman"/>
      <family val="1"/>
      <charset val="186"/>
    </font>
    <font>
      <sz val="11"/>
      <color rgb="FF7030A0"/>
      <name val="Times New Roman"/>
      <family val="1"/>
      <charset val="186"/>
    </font>
    <font>
      <sz val="10"/>
      <name val="Times New Roman"/>
      <family val="1"/>
      <charset val="186"/>
    </font>
    <font>
      <sz val="12"/>
      <name val="Times New Roman"/>
      <family val="1"/>
      <charset val="186"/>
    </font>
  </fonts>
  <fills count="19">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F2F2F2"/>
        <bgColor rgb="FFF2F2F2"/>
      </patternFill>
    </fill>
    <fill>
      <patternFill patternType="solid">
        <fgColor theme="0"/>
        <bgColor rgb="FFF2F2F2"/>
      </patternFill>
    </fill>
    <fill>
      <patternFill patternType="solid">
        <fgColor theme="0"/>
        <bgColor theme="0"/>
      </patternFill>
    </fill>
    <fill>
      <patternFill patternType="solid">
        <fgColor rgb="FFFFFFFF"/>
        <bgColor rgb="FFFFFFFF"/>
      </patternFill>
    </fill>
    <fill>
      <patternFill patternType="solid">
        <fgColor theme="0"/>
        <bgColor rgb="FFFFFF00"/>
      </patternFill>
    </fill>
    <fill>
      <patternFill patternType="solid">
        <fgColor rgb="FFA5A5A5"/>
      </patternFill>
    </fill>
    <fill>
      <patternFill patternType="solid">
        <fgColor theme="0" tint="-0.34998626667073579"/>
        <bgColor indexed="64"/>
      </patternFill>
    </fill>
    <fill>
      <patternFill patternType="solid">
        <fgColor rgb="FFFFFF00"/>
        <bgColor indexed="64"/>
      </patternFill>
    </fill>
    <fill>
      <patternFill patternType="solid">
        <fgColor rgb="FFFFFF00"/>
        <bgColor rgb="FFEA9999"/>
      </patternFill>
    </fill>
    <fill>
      <patternFill patternType="solid">
        <fgColor rgb="FFFFFF00"/>
        <bgColor theme="0"/>
      </patternFill>
    </fill>
    <fill>
      <patternFill patternType="solid">
        <fgColor rgb="FFFFFF00"/>
        <bgColor rgb="FFE06666"/>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double">
        <color rgb="FF3F3F3F"/>
      </left>
      <right style="thin">
        <color indexed="64"/>
      </right>
      <top style="thin">
        <color indexed="64"/>
      </top>
      <bottom style="thin">
        <color indexed="64"/>
      </bottom>
      <diagonal/>
    </border>
    <border>
      <left/>
      <right style="thin">
        <color indexed="64"/>
      </right>
      <top/>
      <bottom style="thin">
        <color indexed="64"/>
      </bottom>
      <diagonal/>
    </border>
    <border>
      <left style="double">
        <color rgb="FF3F3F3F"/>
      </left>
      <right/>
      <top style="double">
        <color rgb="FF3F3F3F"/>
      </top>
      <bottom style="double">
        <color rgb="FF3F3F3F"/>
      </bottom>
      <diagonal/>
    </border>
    <border>
      <left style="double">
        <color rgb="FF3F3F3F"/>
      </left>
      <right style="double">
        <color rgb="FF3F3F3F"/>
      </right>
      <top style="double">
        <color rgb="FF3F3F3F"/>
      </top>
      <bottom/>
      <diagonal/>
    </border>
    <border>
      <left style="double">
        <color rgb="FF3F3F3F"/>
      </left>
      <right style="double">
        <color rgb="FF3F3F3F"/>
      </right>
      <top/>
      <bottom style="double">
        <color rgb="FF3F3F3F"/>
      </bottom>
      <diagonal/>
    </border>
    <border>
      <left style="double">
        <color indexed="64"/>
      </left>
      <right style="thin">
        <color indexed="64"/>
      </right>
      <top style="thin">
        <color indexed="64"/>
      </top>
      <bottom style="thin">
        <color indexed="64"/>
      </bottom>
      <diagonal/>
    </border>
    <border>
      <left style="double">
        <color rgb="FF3F3F3F"/>
      </left>
      <right/>
      <top style="thin">
        <color indexed="64"/>
      </top>
      <bottom style="double">
        <color rgb="FF3F3F3F"/>
      </bottom>
      <diagonal/>
    </border>
    <border>
      <left style="double">
        <color rgb="FF3F3F3F"/>
      </left>
      <right/>
      <top style="double">
        <color rgb="FF3F3F3F"/>
      </top>
      <bottom/>
      <diagonal/>
    </border>
  </borders>
  <cellStyleXfs count="3">
    <xf numFmtId="0" fontId="0" fillId="0" borderId="0"/>
    <xf numFmtId="0" fontId="16" fillId="12" borderId="8" applyNumberFormat="0" applyAlignment="0" applyProtection="0"/>
    <xf numFmtId="9" fontId="21" fillId="0" borderId="0" applyFont="0" applyFill="0" applyBorder="0" applyAlignment="0" applyProtection="0"/>
  </cellStyleXfs>
  <cellXfs count="321">
    <xf numFmtId="0" fontId="0" fillId="0" borderId="0" xfId="0"/>
    <xf numFmtId="0" fontId="3" fillId="0" borderId="0" xfId="0" applyFont="1"/>
    <xf numFmtId="0" fontId="5" fillId="0" borderId="0" xfId="0" applyFont="1" applyAlignment="1">
      <alignment wrapText="1"/>
    </xf>
    <xf numFmtId="0" fontId="11" fillId="7" borderId="1" xfId="0" applyFont="1" applyFill="1" applyBorder="1" applyAlignment="1">
      <alignment horizontal="center" vertical="center" wrapText="1"/>
    </xf>
    <xf numFmtId="0" fontId="12" fillId="0" borderId="1" xfId="0" applyFont="1" applyBorder="1" applyAlignment="1">
      <alignment vertical="top"/>
    </xf>
    <xf numFmtId="3" fontId="12" fillId="9" borderId="1" xfId="0" applyNumberFormat="1" applyFont="1" applyFill="1" applyBorder="1" applyAlignment="1">
      <alignment horizontal="left" vertical="top"/>
    </xf>
    <xf numFmtId="0" fontId="12" fillId="9" borderId="1" xfId="0" applyFont="1" applyFill="1" applyBorder="1" applyAlignment="1">
      <alignment horizontal="left" vertical="top"/>
    </xf>
    <xf numFmtId="0" fontId="12" fillId="0" borderId="1" xfId="0" applyFont="1" applyBorder="1" applyAlignment="1">
      <alignment horizontal="left" vertical="top"/>
    </xf>
    <xf numFmtId="0" fontId="12" fillId="10" borderId="1" xfId="0" applyFont="1" applyFill="1" applyBorder="1" applyAlignment="1">
      <alignment vertical="top"/>
    </xf>
    <xf numFmtId="3" fontId="12" fillId="0" borderId="1" xfId="0" applyNumberFormat="1" applyFont="1" applyBorder="1" applyAlignment="1">
      <alignment horizontal="left" vertical="top"/>
    </xf>
    <xf numFmtId="0" fontId="12" fillId="0" borderId="0" xfId="0" applyFont="1"/>
    <xf numFmtId="0" fontId="5" fillId="3" borderId="1" xfId="0" applyFont="1" applyFill="1" applyBorder="1" applyAlignment="1">
      <alignment horizontal="left" vertical="center"/>
    </xf>
    <xf numFmtId="0" fontId="11"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9" fillId="0" borderId="1" xfId="0" applyFont="1" applyBorder="1" applyAlignment="1">
      <alignment horizontal="left" vertical="top"/>
    </xf>
    <xf numFmtId="0" fontId="0" fillId="0" borderId="1" xfId="0" applyBorder="1"/>
    <xf numFmtId="0" fontId="0" fillId="0" borderId="1" xfId="0" applyBorder="1" applyAlignment="1">
      <alignment vertical="top"/>
    </xf>
    <xf numFmtId="0" fontId="12" fillId="11" borderId="1" xfId="0" applyFont="1" applyFill="1" applyBorder="1" applyAlignment="1">
      <alignment vertical="top"/>
    </xf>
    <xf numFmtId="0" fontId="0" fillId="0" borderId="0" xfId="0" applyAlignment="1">
      <alignment wrapText="1"/>
    </xf>
    <xf numFmtId="0" fontId="10" fillId="7" borderId="1" xfId="0" applyFont="1" applyFill="1" applyBorder="1" applyAlignment="1">
      <alignment horizontal="left" vertical="center" wrapText="1"/>
    </xf>
    <xf numFmtId="0" fontId="12" fillId="0" borderId="1" xfId="0" applyFont="1" applyBorder="1" applyAlignment="1">
      <alignment vertical="top" wrapText="1"/>
    </xf>
    <xf numFmtId="0" fontId="12" fillId="0" borderId="1" xfId="0" applyFont="1" applyBorder="1"/>
    <xf numFmtId="0" fontId="0" fillId="0" borderId="1" xfId="0" applyBorder="1" applyAlignment="1">
      <alignment wrapText="1"/>
    </xf>
    <xf numFmtId="0" fontId="12" fillId="0" borderId="1" xfId="0" applyFont="1" applyBorder="1" applyAlignment="1">
      <alignment horizontal="left" vertical="top" wrapText="1"/>
    </xf>
    <xf numFmtId="0" fontId="12" fillId="9" borderId="1" xfId="0" applyFont="1" applyFill="1" applyBorder="1" applyAlignment="1">
      <alignment horizontal="left" vertical="top" wrapText="1"/>
    </xf>
    <xf numFmtId="0" fontId="12" fillId="0" borderId="1" xfId="0" applyFont="1" applyBorder="1" applyAlignment="1">
      <alignment horizontal="left" wrapText="1"/>
    </xf>
    <xf numFmtId="0" fontId="14" fillId="0" borderId="1" xfId="0" applyFont="1" applyBorder="1" applyAlignment="1">
      <alignment horizontal="left" vertical="top" wrapText="1"/>
    </xf>
    <xf numFmtId="0" fontId="9" fillId="0" borderId="1" xfId="0" applyFont="1" applyBorder="1" applyAlignment="1">
      <alignment horizontal="left" vertical="top" wrapText="1"/>
    </xf>
    <xf numFmtId="0" fontId="18" fillId="0" borderId="1" xfId="0" applyFont="1" applyBorder="1" applyAlignment="1">
      <alignment vertical="top" wrapText="1"/>
    </xf>
    <xf numFmtId="0" fontId="3" fillId="0" borderId="0" xfId="0" applyFont="1" applyAlignment="1">
      <alignment vertical="top" wrapText="1"/>
    </xf>
    <xf numFmtId="3" fontId="18" fillId="0" borderId="1" xfId="0" applyNumberFormat="1" applyFont="1" applyBorder="1" applyAlignment="1">
      <alignment horizontal="left" vertical="top"/>
    </xf>
    <xf numFmtId="0" fontId="17" fillId="6" borderId="1" xfId="0" applyFont="1" applyFill="1" applyBorder="1" applyAlignment="1">
      <alignment horizontal="left" vertical="top" wrapText="1"/>
    </xf>
    <xf numFmtId="0" fontId="17" fillId="6" borderId="1" xfId="0" applyFont="1" applyFill="1" applyBorder="1" applyAlignment="1">
      <alignment horizontal="left" vertical="center"/>
    </xf>
    <xf numFmtId="0" fontId="17" fillId="6" borderId="1" xfId="0" applyFont="1" applyFill="1" applyBorder="1" applyAlignment="1">
      <alignment horizontal="left" vertical="top"/>
    </xf>
    <xf numFmtId="0" fontId="17" fillId="6" borderId="1" xfId="0" applyFont="1" applyFill="1" applyBorder="1" applyAlignment="1">
      <alignment horizontal="left" vertical="center" wrapText="1"/>
    </xf>
    <xf numFmtId="0" fontId="15" fillId="6" borderId="1" xfId="0" applyFont="1" applyFill="1" applyBorder="1" applyAlignment="1">
      <alignment horizontal="left" vertical="top" wrapText="1"/>
    </xf>
    <xf numFmtId="0" fontId="15" fillId="6" borderId="1" xfId="0" applyFont="1" applyFill="1" applyBorder="1" applyAlignment="1">
      <alignment wrapText="1"/>
    </xf>
    <xf numFmtId="0" fontId="15" fillId="6" borderId="1" xfId="0" applyFont="1" applyFill="1" applyBorder="1" applyAlignment="1">
      <alignment horizontal="left" vertical="center"/>
    </xf>
    <xf numFmtId="0" fontId="15" fillId="6" borderId="1" xfId="0" applyFont="1" applyFill="1" applyBorder="1" applyAlignment="1">
      <alignment horizontal="left" vertical="top"/>
    </xf>
    <xf numFmtId="0" fontId="15" fillId="6" borderId="1" xfId="0" applyFont="1" applyFill="1" applyBorder="1" applyAlignment="1">
      <alignment vertical="top" wrapText="1"/>
    </xf>
    <xf numFmtId="0" fontId="18" fillId="0" borderId="1" xfId="0" applyFont="1" applyBorder="1" applyAlignment="1">
      <alignment vertical="top"/>
    </xf>
    <xf numFmtId="0" fontId="18" fillId="11" borderId="1" xfId="0" applyFont="1" applyFill="1" applyBorder="1" applyAlignment="1">
      <alignment vertical="top"/>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0" fontId="18" fillId="11"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1" xfId="0" applyFont="1" applyFill="1" applyBorder="1" applyAlignment="1">
      <alignment horizontal="left" vertical="top"/>
    </xf>
    <xf numFmtId="0" fontId="20" fillId="0" borderId="0" xfId="0" applyFont="1"/>
    <xf numFmtId="0" fontId="15" fillId="6" borderId="1" xfId="0" applyFont="1" applyFill="1" applyBorder="1"/>
    <xf numFmtId="0" fontId="17" fillId="6" borderId="6" xfId="0" applyFont="1" applyFill="1" applyBorder="1" applyAlignment="1">
      <alignment horizontal="left" vertical="top"/>
    </xf>
    <xf numFmtId="0" fontId="17" fillId="6" borderId="6" xfId="0" applyFont="1" applyFill="1" applyBorder="1" applyAlignment="1">
      <alignment horizontal="left" vertical="center"/>
    </xf>
    <xf numFmtId="0" fontId="3" fillId="6" borderId="6" xfId="0" applyFont="1" applyFill="1" applyBorder="1" applyAlignment="1">
      <alignment horizontal="left" vertical="top" wrapText="1"/>
    </xf>
    <xf numFmtId="0" fontId="15" fillId="6" borderId="1" xfId="0" applyFont="1" applyFill="1" applyBorder="1" applyAlignment="1">
      <alignment horizontal="left" vertical="center" wrapText="1"/>
    </xf>
    <xf numFmtId="0" fontId="17" fillId="6" borderId="5" xfId="0" applyFont="1" applyFill="1" applyBorder="1" applyAlignment="1">
      <alignment horizontal="left" vertical="center"/>
    </xf>
    <xf numFmtId="0" fontId="17" fillId="6" borderId="0" xfId="0" applyFont="1" applyFill="1" applyAlignment="1">
      <alignment wrapText="1"/>
    </xf>
    <xf numFmtId="0" fontId="12" fillId="6" borderId="1" xfId="0" applyFont="1" applyFill="1" applyBorder="1" applyAlignment="1">
      <alignment horizontal="left" vertical="top" wrapText="1"/>
    </xf>
    <xf numFmtId="0" fontId="15" fillId="0" borderId="0" xfId="0" applyFont="1"/>
    <xf numFmtId="0" fontId="15" fillId="6" borderId="0" xfId="0" applyFont="1" applyFill="1"/>
    <xf numFmtId="0" fontId="22" fillId="0" borderId="0" xfId="0" applyFont="1" applyAlignment="1">
      <alignment vertical="center"/>
    </xf>
    <xf numFmtId="0" fontId="23" fillId="0" borderId="0" xfId="0" applyFont="1"/>
    <xf numFmtId="0" fontId="24" fillId="0" borderId="0" xfId="0" applyFont="1" applyAlignment="1">
      <alignment wrapText="1"/>
    </xf>
    <xf numFmtId="0" fontId="15" fillId="6" borderId="5" xfId="0" applyFont="1" applyFill="1" applyBorder="1" applyAlignment="1">
      <alignment horizontal="left" vertical="top" wrapText="1"/>
    </xf>
    <xf numFmtId="0" fontId="15" fillId="6" borderId="5" xfId="0" applyFont="1" applyFill="1" applyBorder="1" applyAlignment="1">
      <alignment vertical="top" wrapText="1"/>
    </xf>
    <xf numFmtId="0" fontId="15" fillId="6" borderId="5" xfId="0" applyFont="1" applyFill="1" applyBorder="1" applyAlignment="1">
      <alignment horizontal="left" vertical="top"/>
    </xf>
    <xf numFmtId="0" fontId="15" fillId="6" borderId="5" xfId="0" applyFont="1" applyFill="1" applyBorder="1" applyAlignment="1">
      <alignment vertical="top"/>
    </xf>
    <xf numFmtId="0" fontId="15" fillId="0" borderId="5" xfId="0" applyFont="1" applyBorder="1" applyAlignment="1">
      <alignment horizontal="left" vertical="top" wrapText="1"/>
    </xf>
    <xf numFmtId="0" fontId="15" fillId="0" borderId="1" xfId="0" applyFont="1" applyBorder="1" applyAlignment="1">
      <alignment horizontal="left" vertical="center"/>
    </xf>
    <xf numFmtId="0" fontId="15" fillId="0" borderId="5" xfId="0" applyFont="1" applyBorder="1" applyAlignment="1">
      <alignment horizontal="left" vertical="top"/>
    </xf>
    <xf numFmtId="0" fontId="15" fillId="0" borderId="5" xfId="0" applyFont="1" applyBorder="1"/>
    <xf numFmtId="0" fontId="15" fillId="0" borderId="5" xfId="0" applyFont="1" applyBorder="1" applyAlignment="1">
      <alignment vertical="top" wrapText="1"/>
    </xf>
    <xf numFmtId="0" fontId="15" fillId="0" borderId="1" xfId="0" applyFont="1" applyBorder="1"/>
    <xf numFmtId="0" fontId="15" fillId="0" borderId="1" xfId="0" applyFont="1" applyBorder="1" applyAlignment="1">
      <alignment vertical="top"/>
    </xf>
    <xf numFmtId="0" fontId="15" fillId="0" borderId="5" xfId="0" applyFont="1" applyBorder="1" applyAlignment="1">
      <alignment vertical="top"/>
    </xf>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3" fillId="6" borderId="5" xfId="0" applyFont="1" applyFill="1" applyBorder="1" applyAlignment="1">
      <alignment horizontal="left" vertical="top" wrapText="1"/>
    </xf>
    <xf numFmtId="0" fontId="15" fillId="6" borderId="6" xfId="0" applyFont="1" applyFill="1" applyBorder="1" applyAlignment="1">
      <alignment horizontal="left" vertical="center"/>
    </xf>
    <xf numFmtId="0" fontId="15" fillId="6" borderId="6" xfId="0" applyFont="1" applyFill="1" applyBorder="1" applyAlignment="1">
      <alignment horizontal="left" vertical="top"/>
    </xf>
    <xf numFmtId="0" fontId="15" fillId="6" borderId="6" xfId="0" applyFont="1" applyFill="1" applyBorder="1" applyAlignment="1">
      <alignment vertical="top" wrapText="1"/>
    </xf>
    <xf numFmtId="0" fontId="3" fillId="0" borderId="1" xfId="0" applyFont="1" applyBorder="1"/>
    <xf numFmtId="0" fontId="3" fillId="6" borderId="6" xfId="0" applyFont="1" applyFill="1" applyBorder="1" applyAlignment="1">
      <alignment horizontal="left" vertical="top"/>
    </xf>
    <xf numFmtId="0" fontId="25" fillId="6" borderId="5" xfId="0" applyFont="1" applyFill="1" applyBorder="1" applyAlignment="1">
      <alignment horizontal="left" vertical="top"/>
    </xf>
    <xf numFmtId="0" fontId="3" fillId="0" borderId="3" xfId="0" applyFont="1" applyBorder="1"/>
    <xf numFmtId="0" fontId="3" fillId="6" borderId="6" xfId="0" applyFont="1" applyFill="1" applyBorder="1" applyAlignment="1">
      <alignment horizontal="left" vertical="center" wrapText="1"/>
    </xf>
    <xf numFmtId="0" fontId="3" fillId="6" borderId="5" xfId="0" applyFont="1" applyFill="1" applyBorder="1" applyAlignment="1">
      <alignment horizontal="left" vertical="center" wrapText="1"/>
    </xf>
    <xf numFmtId="0" fontId="26" fillId="6" borderId="1" xfId="0" applyFont="1" applyFill="1" applyBorder="1" applyAlignment="1">
      <alignment horizontal="left" vertical="top"/>
    </xf>
    <xf numFmtId="0" fontId="7" fillId="13" borderId="8" xfId="1" applyFont="1" applyFill="1" applyAlignment="1">
      <alignment horizontal="center" vertical="top"/>
    </xf>
    <xf numFmtId="0" fontId="27" fillId="12" borderId="8" xfId="1" applyFont="1" applyAlignment="1">
      <alignment horizontal="center"/>
    </xf>
    <xf numFmtId="0" fontId="7" fillId="13" borderId="11" xfId="1" applyFont="1" applyFill="1" applyBorder="1" applyAlignment="1">
      <alignment horizontal="center" vertical="top"/>
    </xf>
    <xf numFmtId="0" fontId="3" fillId="0" borderId="1" xfId="0" applyFont="1" applyBorder="1" applyAlignment="1">
      <alignment vertical="top" wrapText="1"/>
    </xf>
    <xf numFmtId="0" fontId="7" fillId="13" borderId="12" xfId="1" applyFont="1" applyFill="1" applyBorder="1" applyAlignment="1">
      <alignment horizontal="center" vertical="top"/>
    </xf>
    <xf numFmtId="0" fontId="27" fillId="12" borderId="13" xfId="1" applyFont="1" applyBorder="1" applyAlignment="1">
      <alignment horizontal="center"/>
    </xf>
    <xf numFmtId="0" fontId="7" fillId="13" borderId="15" xfId="1" applyFont="1" applyFill="1" applyBorder="1" applyAlignment="1">
      <alignment horizontal="center" vertical="top"/>
    </xf>
    <xf numFmtId="0" fontId="3" fillId="0" borderId="1" xfId="0" applyFont="1" applyBorder="1" applyAlignment="1">
      <alignment horizontal="left" vertical="top" wrapText="1"/>
    </xf>
    <xf numFmtId="0" fontId="17" fillId="0" borderId="1" xfId="0" applyFont="1" applyBorder="1" applyAlignment="1">
      <alignment horizontal="left" vertical="top"/>
    </xf>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17" fillId="0" borderId="1" xfId="0" applyFont="1" applyBorder="1" applyAlignment="1">
      <alignment horizontal="left" vertical="center"/>
    </xf>
    <xf numFmtId="0" fontId="3" fillId="0" borderId="6" xfId="0" applyFont="1" applyBorder="1" applyAlignment="1">
      <alignment horizontal="left" vertical="top" wrapText="1"/>
    </xf>
    <xf numFmtId="0" fontId="3" fillId="0" borderId="6" xfId="0" applyFont="1" applyBorder="1" applyAlignment="1">
      <alignment horizontal="left" vertical="center"/>
    </xf>
    <xf numFmtId="0" fontId="17" fillId="0" borderId="6" xfId="0" applyFont="1" applyBorder="1" applyAlignment="1">
      <alignment horizontal="left" vertical="top"/>
    </xf>
    <xf numFmtId="0" fontId="17" fillId="0" borderId="1" xfId="0" applyFont="1" applyBorder="1" applyAlignment="1">
      <alignment horizontal="left" vertical="top" wrapText="1"/>
    </xf>
    <xf numFmtId="0" fontId="3" fillId="0" borderId="6" xfId="0" applyFont="1" applyBorder="1" applyAlignment="1">
      <alignment horizontal="left" vertical="center" wrapText="1"/>
    </xf>
    <xf numFmtId="0" fontId="3" fillId="0" borderId="6" xfId="0" applyFont="1" applyBorder="1" applyAlignment="1">
      <alignment horizontal="left" vertical="top"/>
    </xf>
    <xf numFmtId="0" fontId="25" fillId="0" borderId="1" xfId="0" applyFont="1" applyBorder="1" applyAlignment="1">
      <alignment horizontal="left" vertical="top"/>
    </xf>
    <xf numFmtId="0" fontId="3" fillId="0" borderId="1" xfId="0" applyFont="1" applyBorder="1" applyAlignment="1">
      <alignment wrapText="1"/>
    </xf>
    <xf numFmtId="0" fontId="25" fillId="0" borderId="6" xfId="0" applyFont="1" applyBorder="1" applyAlignment="1">
      <alignment horizontal="left" vertical="top"/>
    </xf>
    <xf numFmtId="0" fontId="3" fillId="0" borderId="6" xfId="0" applyFont="1" applyBorder="1" applyAlignment="1">
      <alignment wrapText="1"/>
    </xf>
    <xf numFmtId="0" fontId="17" fillId="0" borderId="6" xfId="0" applyFont="1" applyBorder="1" applyAlignment="1">
      <alignment horizontal="left" vertical="top" wrapText="1"/>
    </xf>
    <xf numFmtId="0" fontId="15" fillId="0" borderId="1" xfId="0" applyFont="1" applyBorder="1" applyAlignment="1">
      <alignment horizontal="left" vertical="center" wrapText="1"/>
    </xf>
    <xf numFmtId="0" fontId="26" fillId="0" borderId="1" xfId="0" applyFont="1" applyBorder="1" applyAlignment="1">
      <alignment horizontal="left" vertical="top"/>
    </xf>
    <xf numFmtId="0" fontId="15" fillId="0" borderId="1" xfId="0" applyFont="1" applyBorder="1" applyAlignment="1">
      <alignment wrapText="1"/>
    </xf>
    <xf numFmtId="0" fontId="20" fillId="0" borderId="1" xfId="0" applyFont="1" applyBorder="1" applyAlignment="1">
      <alignment horizontal="left" vertical="center"/>
    </xf>
    <xf numFmtId="0" fontId="1" fillId="0" borderId="0" xfId="0" applyFont="1" applyAlignment="1">
      <alignment wrapText="1"/>
    </xf>
    <xf numFmtId="0" fontId="7" fillId="13" borderId="16" xfId="1" applyFont="1" applyFill="1" applyBorder="1" applyAlignment="1">
      <alignment horizontal="center" vertical="top"/>
    </xf>
    <xf numFmtId="0" fontId="7" fillId="13" borderId="1" xfId="1" applyFont="1" applyFill="1" applyBorder="1" applyAlignment="1">
      <alignment horizontal="center" vertical="top"/>
    </xf>
    <xf numFmtId="0" fontId="27" fillId="12" borderId="1" xfId="1" applyFont="1" applyBorder="1" applyAlignment="1">
      <alignment horizontal="center"/>
    </xf>
    <xf numFmtId="0" fontId="3" fillId="0" borderId="5" xfId="0" applyFont="1" applyBorder="1" applyAlignment="1">
      <alignment wrapText="1"/>
    </xf>
    <xf numFmtId="0" fontId="29" fillId="0" borderId="6" xfId="0" applyFont="1" applyBorder="1" applyAlignment="1">
      <alignment horizontal="left" vertical="top" wrapText="1"/>
    </xf>
    <xf numFmtId="0" fontId="29" fillId="0" borderId="1" xfId="0" applyFont="1" applyBorder="1" applyAlignment="1">
      <alignment horizontal="left" vertical="top" wrapText="1"/>
    </xf>
    <xf numFmtId="0" fontId="31" fillId="6" borderId="6" xfId="0" applyFont="1" applyFill="1" applyBorder="1" applyAlignment="1">
      <alignment horizontal="left" vertical="top" wrapText="1"/>
    </xf>
    <xf numFmtId="0" fontId="31" fillId="0" borderId="1" xfId="0" applyFont="1" applyBorder="1" applyAlignment="1">
      <alignment horizontal="left" vertical="top" wrapText="1"/>
    </xf>
    <xf numFmtId="0" fontId="31" fillId="6" borderId="1" xfId="0" applyFont="1" applyFill="1" applyBorder="1" applyAlignment="1">
      <alignment horizontal="left" vertical="top" wrapText="1"/>
    </xf>
    <xf numFmtId="0" fontId="31" fillId="6" borderId="5" xfId="0" applyFont="1" applyFill="1" applyBorder="1" applyAlignment="1">
      <alignment horizontal="left" vertical="top" wrapText="1"/>
    </xf>
    <xf numFmtId="0" fontId="31" fillId="0" borderId="6" xfId="0" applyFont="1" applyBorder="1" applyAlignment="1">
      <alignment horizontal="left" vertical="top" wrapText="1"/>
    </xf>
    <xf numFmtId="0" fontId="29" fillId="6" borderId="1" xfId="0" applyFont="1" applyFill="1" applyBorder="1" applyAlignment="1">
      <alignment horizontal="left" vertical="top" wrapText="1"/>
    </xf>
    <xf numFmtId="0" fontId="31" fillId="6" borderId="0" xfId="0" applyFont="1" applyFill="1" applyAlignment="1">
      <alignment horizontal="left" vertical="top" wrapText="1"/>
    </xf>
    <xf numFmtId="0" fontId="31" fillId="0" borderId="1" xfId="0" applyFont="1" applyBorder="1" applyAlignment="1">
      <alignment wrapText="1"/>
    </xf>
    <xf numFmtId="0" fontId="29" fillId="6" borderId="6" xfId="0" applyFont="1" applyFill="1" applyBorder="1" applyAlignment="1">
      <alignment horizontal="left" vertical="top" wrapText="1"/>
    </xf>
    <xf numFmtId="0" fontId="31" fillId="0" borderId="0" xfId="0" applyFont="1" applyAlignment="1">
      <alignment horizontal="left" vertical="top" wrapText="1"/>
    </xf>
    <xf numFmtId="0" fontId="29" fillId="0" borderId="1" xfId="0" applyFont="1" applyBorder="1" applyAlignment="1">
      <alignment wrapText="1"/>
    </xf>
    <xf numFmtId="0" fontId="29" fillId="0" borderId="0" xfId="0" applyFont="1" applyAlignment="1">
      <alignment wrapText="1"/>
    </xf>
    <xf numFmtId="0" fontId="29" fillId="6" borderId="5" xfId="0" applyFont="1" applyFill="1" applyBorder="1" applyAlignment="1">
      <alignment horizontal="left" vertical="top" wrapText="1"/>
    </xf>
    <xf numFmtId="0" fontId="29" fillId="0" borderId="5" xfId="0" applyFont="1" applyBorder="1" applyAlignment="1">
      <alignment horizontal="left" vertical="top" wrapText="1"/>
    </xf>
    <xf numFmtId="0" fontId="29" fillId="0" borderId="7" xfId="0" applyFont="1" applyBorder="1" applyAlignment="1">
      <alignment horizontal="left" vertical="top" wrapText="1"/>
    </xf>
    <xf numFmtId="0" fontId="31" fillId="0" borderId="1" xfId="0" applyFont="1" applyBorder="1" applyAlignment="1">
      <alignment vertical="top"/>
    </xf>
    <xf numFmtId="0" fontId="31" fillId="0" borderId="0" xfId="0" applyFont="1" applyAlignment="1">
      <alignment vertical="top"/>
    </xf>
    <xf numFmtId="0" fontId="31" fillId="0" borderId="1" xfId="0" applyFont="1" applyBorder="1"/>
    <xf numFmtId="0" fontId="31" fillId="0" borderId="0" xfId="0" applyFont="1"/>
    <xf numFmtId="0" fontId="31" fillId="0" borderId="9" xfId="0" applyFont="1" applyBorder="1" applyAlignment="1">
      <alignment vertical="top" wrapText="1"/>
    </xf>
    <xf numFmtId="0" fontId="31" fillId="6" borderId="0" xfId="0" applyFont="1" applyFill="1" applyAlignment="1">
      <alignment vertical="top" wrapText="1"/>
    </xf>
    <xf numFmtId="0" fontId="29" fillId="6" borderId="9" xfId="0" applyFont="1" applyFill="1" applyBorder="1" applyAlignment="1">
      <alignment horizontal="left" vertical="top" wrapText="1"/>
    </xf>
    <xf numFmtId="0" fontId="29" fillId="6" borderId="10" xfId="0" applyFont="1" applyFill="1" applyBorder="1" applyAlignment="1">
      <alignment horizontal="left" vertical="top" wrapText="1"/>
    </xf>
    <xf numFmtId="0" fontId="29" fillId="0" borderId="10" xfId="0" applyFont="1" applyBorder="1" applyAlignment="1">
      <alignment horizontal="left" vertical="top" wrapText="1"/>
    </xf>
    <xf numFmtId="0" fontId="31" fillId="0" borderId="1" xfId="0" applyFont="1" applyBorder="1" applyAlignment="1">
      <alignment vertical="top" wrapText="1"/>
    </xf>
    <xf numFmtId="0" fontId="31" fillId="0" borderId="9" xfId="0" applyFont="1" applyBorder="1" applyAlignment="1">
      <alignment wrapText="1"/>
    </xf>
    <xf numFmtId="0" fontId="29" fillId="0" borderId="1" xfId="0" applyFont="1" applyBorder="1" applyAlignment="1">
      <alignment vertical="top" wrapText="1"/>
    </xf>
    <xf numFmtId="0" fontId="31" fillId="0" borderId="0" xfId="0" applyFont="1" applyAlignment="1">
      <alignment vertical="top" wrapText="1"/>
    </xf>
    <xf numFmtId="0" fontId="29" fillId="0" borderId="9" xfId="0" applyFont="1" applyBorder="1" applyAlignment="1">
      <alignment horizontal="left" vertical="top" wrapText="1"/>
    </xf>
    <xf numFmtId="0" fontId="29" fillId="6" borderId="1" xfId="0" applyFont="1" applyFill="1" applyBorder="1" applyAlignment="1">
      <alignment vertical="top"/>
    </xf>
    <xf numFmtId="0" fontId="29" fillId="6" borderId="0" xfId="0" applyFont="1" applyFill="1" applyAlignment="1">
      <alignment horizontal="left" vertical="top" wrapText="1"/>
    </xf>
    <xf numFmtId="0" fontId="29" fillId="0" borderId="14" xfId="0" applyFont="1" applyBorder="1"/>
    <xf numFmtId="0" fontId="29" fillId="0" borderId="14" xfId="0" applyFont="1" applyBorder="1" applyAlignment="1">
      <alignment wrapText="1"/>
    </xf>
    <xf numFmtId="0" fontId="29" fillId="0" borderId="4" xfId="0" applyFont="1" applyBorder="1" applyAlignment="1">
      <alignment wrapText="1"/>
    </xf>
    <xf numFmtId="0" fontId="31" fillId="0" borderId="4" xfId="0" applyFont="1" applyBorder="1" applyAlignment="1">
      <alignment wrapText="1"/>
    </xf>
    <xf numFmtId="0" fontId="31" fillId="0" borderId="0" xfId="0" applyFont="1" applyAlignment="1">
      <alignment wrapText="1"/>
    </xf>
    <xf numFmtId="0" fontId="33" fillId="13" borderId="8" xfId="1" applyFont="1" applyFill="1" applyAlignment="1">
      <alignment horizontal="center" vertical="top"/>
    </xf>
    <xf numFmtId="0" fontId="31" fillId="0" borderId="1" xfId="0" applyFont="1" applyBorder="1" applyAlignment="1">
      <alignment horizontal="left" vertical="center"/>
    </xf>
    <xf numFmtId="3" fontId="31" fillId="0" borderId="1" xfId="0" applyNumberFormat="1" applyFont="1" applyBorder="1" applyAlignment="1">
      <alignment horizontal="center"/>
    </xf>
    <xf numFmtId="0" fontId="29" fillId="6" borderId="1" xfId="0" applyFont="1" applyFill="1" applyBorder="1" applyAlignment="1">
      <alignment horizontal="center" vertical="center"/>
    </xf>
    <xf numFmtId="0" fontId="29" fillId="0" borderId="1" xfId="0" applyFont="1" applyBorder="1" applyAlignment="1">
      <alignment horizontal="left" vertical="top"/>
    </xf>
    <xf numFmtId="0" fontId="29" fillId="0" borderId="1" xfId="0" applyFont="1" applyBorder="1" applyAlignment="1">
      <alignment horizontal="left" vertical="center"/>
    </xf>
    <xf numFmtId="3" fontId="29" fillId="0" borderId="1" xfId="0" applyNumberFormat="1" applyFont="1" applyBorder="1" applyAlignment="1">
      <alignment horizontal="center"/>
    </xf>
    <xf numFmtId="3" fontId="29" fillId="0" borderId="1" xfId="0" applyNumberFormat="1" applyFont="1" applyBorder="1" applyAlignment="1">
      <alignment horizontal="center" vertical="center"/>
    </xf>
    <xf numFmtId="0" fontId="29" fillId="0" borderId="0" xfId="0" applyFont="1"/>
    <xf numFmtId="0" fontId="30" fillId="3" borderId="1" xfId="0" applyFont="1" applyFill="1" applyBorder="1" applyAlignment="1">
      <alignment horizontal="left" vertical="center"/>
    </xf>
    <xf numFmtId="3" fontId="33" fillId="3" borderId="1" xfId="0" applyNumberFormat="1" applyFont="1" applyFill="1" applyBorder="1" applyAlignment="1">
      <alignment horizontal="left" vertical="center"/>
    </xf>
    <xf numFmtId="0" fontId="31" fillId="6" borderId="1" xfId="0" applyFont="1" applyFill="1" applyBorder="1" applyAlignment="1">
      <alignment horizontal="center" vertical="center"/>
    </xf>
    <xf numFmtId="0" fontId="31" fillId="6" borderId="1" xfId="0" applyFont="1" applyFill="1" applyBorder="1" applyAlignment="1">
      <alignment horizontal="center" vertical="center" wrapText="1"/>
    </xf>
    <xf numFmtId="0" fontId="31" fillId="6" borderId="6" xfId="0" applyFont="1" applyFill="1" applyBorder="1" applyAlignment="1">
      <alignment horizontal="left" vertical="center"/>
    </xf>
    <xf numFmtId="3" fontId="31" fillId="6" borderId="6" xfId="0" applyNumberFormat="1" applyFont="1" applyFill="1" applyBorder="1" applyAlignment="1">
      <alignment horizontal="center" wrapText="1"/>
    </xf>
    <xf numFmtId="3" fontId="31" fillId="0" borderId="6" xfId="0" applyNumberFormat="1" applyFont="1" applyBorder="1" applyAlignment="1">
      <alignment horizontal="center" wrapText="1"/>
    </xf>
    <xf numFmtId="3" fontId="31" fillId="0" borderId="0" xfId="0" applyNumberFormat="1" applyFont="1"/>
    <xf numFmtId="0" fontId="31" fillId="0" borderId="1" xfId="0" applyFont="1" applyBorder="1" applyAlignment="1">
      <alignment horizontal="center" vertical="center"/>
    </xf>
    <xf numFmtId="0" fontId="31" fillId="0" borderId="1" xfId="0" applyFont="1" applyBorder="1" applyAlignment="1">
      <alignment horizontal="left" vertical="top"/>
    </xf>
    <xf numFmtId="4" fontId="31" fillId="0" borderId="1" xfId="0" applyNumberFormat="1" applyFont="1" applyBorder="1" applyAlignment="1">
      <alignment horizontal="center"/>
    </xf>
    <xf numFmtId="0" fontId="31" fillId="0" borderId="1" xfId="0" applyFont="1" applyBorder="1" applyAlignment="1">
      <alignment horizontal="center" vertical="center" wrapText="1"/>
    </xf>
    <xf numFmtId="0" fontId="31" fillId="6" borderId="1" xfId="0" applyFont="1" applyFill="1" applyBorder="1" applyAlignment="1">
      <alignment horizontal="left" vertical="center"/>
    </xf>
    <xf numFmtId="3" fontId="31" fillId="6" borderId="1" xfId="0" applyNumberFormat="1" applyFont="1" applyFill="1" applyBorder="1" applyAlignment="1">
      <alignment horizontal="center"/>
    </xf>
    <xf numFmtId="0" fontId="31" fillId="6" borderId="5" xfId="0" applyFont="1" applyFill="1" applyBorder="1" applyAlignment="1">
      <alignment horizontal="center" vertical="center"/>
    </xf>
    <xf numFmtId="0" fontId="31" fillId="6" borderId="5" xfId="0" applyFont="1" applyFill="1" applyBorder="1" applyAlignment="1">
      <alignment horizontal="left" vertical="top"/>
    </xf>
    <xf numFmtId="0" fontId="31" fillId="6" borderId="5" xfId="0" applyFont="1" applyFill="1" applyBorder="1" applyAlignment="1">
      <alignment horizontal="left" vertical="center"/>
    </xf>
    <xf numFmtId="3" fontId="29" fillId="6" borderId="5" xfId="0" applyNumberFormat="1" applyFont="1" applyFill="1" applyBorder="1" applyAlignment="1">
      <alignment horizontal="center"/>
    </xf>
    <xf numFmtId="0" fontId="31" fillId="6" borderId="1" xfId="0" applyFont="1" applyFill="1" applyBorder="1" applyAlignment="1">
      <alignment horizontal="left" vertical="top"/>
    </xf>
    <xf numFmtId="0" fontId="31" fillId="6" borderId="6" xfId="0" applyFont="1" applyFill="1" applyBorder="1" applyAlignment="1">
      <alignment horizontal="center" vertical="center" wrapText="1"/>
    </xf>
    <xf numFmtId="3" fontId="31" fillId="6" borderId="6" xfId="0" applyNumberFormat="1" applyFont="1" applyFill="1" applyBorder="1" applyAlignment="1">
      <alignment horizontal="center"/>
    </xf>
    <xf numFmtId="0" fontId="31" fillId="0" borderId="6" xfId="0" applyFont="1" applyBorder="1" applyAlignment="1">
      <alignment horizontal="center" vertical="center" wrapText="1"/>
    </xf>
    <xf numFmtId="0" fontId="31" fillId="0" borderId="6" xfId="0" applyFont="1" applyBorder="1" applyAlignment="1">
      <alignment horizontal="left" vertical="center"/>
    </xf>
    <xf numFmtId="3" fontId="31" fillId="0" borderId="6" xfId="0" applyNumberFormat="1" applyFont="1" applyBorder="1" applyAlignment="1">
      <alignment horizontal="center"/>
    </xf>
    <xf numFmtId="0" fontId="31" fillId="0" borderId="6" xfId="0" applyFont="1" applyBorder="1" applyAlignment="1">
      <alignment horizontal="center" vertical="center"/>
    </xf>
    <xf numFmtId="0" fontId="31" fillId="0" borderId="6" xfId="0" applyFont="1" applyBorder="1" applyAlignment="1">
      <alignment horizontal="left" vertical="top"/>
    </xf>
    <xf numFmtId="4" fontId="31" fillId="0" borderId="6" xfId="0" applyNumberFormat="1" applyFont="1" applyBorder="1" applyAlignment="1">
      <alignment horizontal="center"/>
    </xf>
    <xf numFmtId="0" fontId="31" fillId="6" borderId="6" xfId="0" applyFont="1" applyFill="1" applyBorder="1" applyAlignment="1">
      <alignment horizontal="center" vertical="center"/>
    </xf>
    <xf numFmtId="0" fontId="29" fillId="6" borderId="1" xfId="0" applyFont="1" applyFill="1" applyBorder="1" applyAlignment="1">
      <alignment horizontal="left" vertical="top"/>
    </xf>
    <xf numFmtId="0" fontId="29" fillId="6" borderId="1" xfId="0" applyFont="1" applyFill="1" applyBorder="1" applyAlignment="1">
      <alignment horizontal="left" vertical="center"/>
    </xf>
    <xf numFmtId="3" fontId="29" fillId="6" borderId="1" xfId="0" applyNumberFormat="1" applyFont="1" applyFill="1" applyBorder="1" applyAlignment="1">
      <alignment horizontal="center"/>
    </xf>
    <xf numFmtId="9" fontId="29" fillId="6" borderId="1" xfId="0" applyNumberFormat="1" applyFont="1" applyFill="1" applyBorder="1" applyAlignment="1">
      <alignment horizontal="center"/>
    </xf>
    <xf numFmtId="3" fontId="29" fillId="6" borderId="1" xfId="0" applyNumberFormat="1" applyFont="1" applyFill="1" applyBorder="1" applyAlignment="1">
      <alignment horizontal="center" vertical="center"/>
    </xf>
    <xf numFmtId="3" fontId="31" fillId="6" borderId="5" xfId="0" applyNumberFormat="1" applyFont="1" applyFill="1" applyBorder="1" applyAlignment="1">
      <alignment horizontal="center" wrapText="1"/>
    </xf>
    <xf numFmtId="3" fontId="31" fillId="0" borderId="1" xfId="0" applyNumberFormat="1" applyFont="1" applyBorder="1" applyAlignment="1">
      <alignment horizontal="center" wrapText="1"/>
    </xf>
    <xf numFmtId="0" fontId="29" fillId="0" borderId="1" xfId="0" applyFont="1" applyBorder="1" applyAlignment="1">
      <alignment horizontal="center"/>
    </xf>
    <xf numFmtId="0" fontId="29" fillId="0" borderId="1" xfId="0" applyFont="1" applyBorder="1" applyAlignment="1">
      <alignment horizontal="center" vertical="center"/>
    </xf>
    <xf numFmtId="0" fontId="29" fillId="0" borderId="6" xfId="0" applyFont="1" applyBorder="1" applyAlignment="1">
      <alignment horizontal="center" vertical="center"/>
    </xf>
    <xf numFmtId="3" fontId="31" fillId="6" borderId="1" xfId="0" applyNumberFormat="1" applyFont="1" applyFill="1" applyBorder="1" applyAlignment="1">
      <alignment horizontal="center" wrapText="1"/>
    </xf>
    <xf numFmtId="49" fontId="29" fillId="6" borderId="1" xfId="0" applyNumberFormat="1" applyFont="1" applyFill="1" applyBorder="1" applyAlignment="1">
      <alignment horizontal="center"/>
    </xf>
    <xf numFmtId="49" fontId="29" fillId="0" borderId="1" xfId="0" applyNumberFormat="1" applyFont="1" applyBorder="1" applyAlignment="1">
      <alignment horizontal="center"/>
    </xf>
    <xf numFmtId="3" fontId="29" fillId="6" borderId="1" xfId="0" applyNumberFormat="1" applyFont="1" applyFill="1" applyBorder="1" applyAlignment="1">
      <alignment horizontal="center" wrapText="1"/>
    </xf>
    <xf numFmtId="4" fontId="29" fillId="0" borderId="1" xfId="0" applyNumberFormat="1" applyFont="1" applyBorder="1" applyAlignment="1">
      <alignment horizontal="center"/>
    </xf>
    <xf numFmtId="1" fontId="29" fillId="6" borderId="1" xfId="0" applyNumberFormat="1" applyFont="1" applyFill="1" applyBorder="1" applyAlignment="1">
      <alignment horizontal="center"/>
    </xf>
    <xf numFmtId="3" fontId="29" fillId="6" borderId="1" xfId="2" applyNumberFormat="1" applyFont="1" applyFill="1" applyBorder="1" applyAlignment="1">
      <alignment horizontal="center"/>
    </xf>
    <xf numFmtId="9" fontId="29" fillId="6" borderId="1" xfId="2" applyFont="1" applyFill="1" applyBorder="1" applyAlignment="1">
      <alignment horizontal="center"/>
    </xf>
    <xf numFmtId="3" fontId="29" fillId="0" borderId="1" xfId="2" applyNumberFormat="1" applyFont="1" applyFill="1" applyBorder="1" applyAlignment="1">
      <alignment horizontal="center"/>
    </xf>
    <xf numFmtId="9" fontId="29" fillId="0" borderId="1" xfId="2" applyFont="1" applyFill="1" applyBorder="1" applyAlignment="1">
      <alignment horizontal="center"/>
    </xf>
    <xf numFmtId="0" fontId="29" fillId="6" borderId="1" xfId="0" applyFont="1" applyFill="1" applyBorder="1" applyAlignment="1">
      <alignment horizontal="center" vertical="center" wrapText="1"/>
    </xf>
    <xf numFmtId="9" fontId="29" fillId="0" borderId="1" xfId="0" applyNumberFormat="1" applyFont="1" applyBorder="1" applyAlignment="1">
      <alignment horizontal="center"/>
    </xf>
    <xf numFmtId="4" fontId="29" fillId="0" borderId="1" xfId="0" applyNumberFormat="1" applyFont="1" applyBorder="1" applyAlignment="1">
      <alignment horizontal="center" vertical="center"/>
    </xf>
    <xf numFmtId="1" fontId="29" fillId="0" borderId="1" xfId="0" applyNumberFormat="1" applyFont="1" applyBorder="1" applyAlignment="1">
      <alignment horizontal="center"/>
    </xf>
    <xf numFmtId="0" fontId="29" fillId="0" borderId="1" xfId="0" applyFont="1" applyBorder="1" applyAlignment="1">
      <alignment horizontal="center" vertical="center" wrapText="1"/>
    </xf>
    <xf numFmtId="164" fontId="29" fillId="0" borderId="1" xfId="0" applyNumberFormat="1" applyFont="1" applyBorder="1" applyAlignment="1">
      <alignment horizontal="center"/>
    </xf>
    <xf numFmtId="0" fontId="29" fillId="0" borderId="1" xfId="0" applyFont="1" applyBorder="1"/>
    <xf numFmtId="0" fontId="29" fillId="6" borderId="1" xfId="0" applyFont="1" applyFill="1" applyBorder="1" applyAlignment="1">
      <alignment horizontal="center"/>
    </xf>
    <xf numFmtId="0" fontId="29" fillId="6" borderId="5" xfId="0" applyFont="1" applyFill="1" applyBorder="1"/>
    <xf numFmtId="3" fontId="29" fillId="0" borderId="5" xfId="0" applyNumberFormat="1" applyFont="1" applyBorder="1" applyAlignment="1">
      <alignment horizontal="center"/>
    </xf>
    <xf numFmtId="3" fontId="29" fillId="6" borderId="5" xfId="0" applyNumberFormat="1" applyFont="1" applyFill="1" applyBorder="1" applyAlignment="1">
      <alignment horizontal="center" vertical="top"/>
    </xf>
    <xf numFmtId="0" fontId="29" fillId="6" borderId="5" xfId="0" applyFont="1" applyFill="1" applyBorder="1" applyAlignment="1">
      <alignment horizontal="center" vertical="center"/>
    </xf>
    <xf numFmtId="0" fontId="29" fillId="6" borderId="1" xfId="0" applyFont="1" applyFill="1" applyBorder="1"/>
    <xf numFmtId="3" fontId="29" fillId="6" borderId="1" xfId="0" applyNumberFormat="1" applyFont="1" applyFill="1" applyBorder="1" applyAlignment="1">
      <alignment horizontal="center" vertical="top"/>
    </xf>
    <xf numFmtId="0" fontId="29" fillId="0" borderId="5" xfId="0" applyFont="1" applyBorder="1" applyAlignment="1">
      <alignment horizontal="center" vertical="center"/>
    </xf>
    <xf numFmtId="0" fontId="29" fillId="0" borderId="5" xfId="0" applyFont="1" applyBorder="1" applyAlignment="1">
      <alignment horizontal="left" vertical="top"/>
    </xf>
    <xf numFmtId="0" fontId="29" fillId="0" borderId="5" xfId="0" applyFont="1" applyBorder="1"/>
    <xf numFmtId="3" fontId="29" fillId="0" borderId="5" xfId="0" applyNumberFormat="1" applyFont="1" applyBorder="1" applyAlignment="1">
      <alignment horizontal="center" vertical="top"/>
    </xf>
    <xf numFmtId="0" fontId="29" fillId="6" borderId="1" xfId="0" applyFont="1" applyFill="1" applyBorder="1" applyAlignment="1">
      <alignment vertical="top" wrapText="1"/>
    </xf>
    <xf numFmtId="0" fontId="29" fillId="0" borderId="5" xfId="0" applyFont="1" applyBorder="1" applyAlignment="1">
      <alignment horizontal="center" vertical="center" wrapText="1"/>
    </xf>
    <xf numFmtId="3" fontId="29" fillId="0" borderId="1" xfId="0" applyNumberFormat="1" applyFont="1" applyBorder="1"/>
    <xf numFmtId="4" fontId="29" fillId="0" borderId="1" xfId="0" applyNumberFormat="1" applyFont="1" applyBorder="1"/>
    <xf numFmtId="0" fontId="31" fillId="0" borderId="1" xfId="0" applyFont="1" applyBorder="1" applyAlignment="1">
      <alignment horizontal="left"/>
    </xf>
    <xf numFmtId="3" fontId="31" fillId="0" borderId="1" xfId="0" applyNumberFormat="1" applyFont="1" applyBorder="1"/>
    <xf numFmtId="0" fontId="31" fillId="0" borderId="0" xfId="0" applyFont="1" applyAlignment="1">
      <alignment horizontal="left"/>
    </xf>
    <xf numFmtId="0" fontId="31" fillId="6" borderId="6" xfId="0" applyFont="1" applyFill="1" applyBorder="1" applyAlignment="1">
      <alignment horizontal="left" vertical="top"/>
    </xf>
    <xf numFmtId="0" fontId="31" fillId="0" borderId="1" xfId="0" applyFont="1" applyBorder="1" applyAlignment="1">
      <alignment horizontal="left" vertical="center" wrapText="1"/>
    </xf>
    <xf numFmtId="0" fontId="31" fillId="0" borderId="1" xfId="0" quotePrefix="1" applyFont="1" applyBorder="1" applyAlignment="1">
      <alignment horizontal="left" vertical="center"/>
    </xf>
    <xf numFmtId="0" fontId="31" fillId="0" borderId="6" xfId="0" applyFont="1" applyBorder="1" applyAlignment="1">
      <alignment horizontal="left" vertical="center" wrapText="1"/>
    </xf>
    <xf numFmtId="0" fontId="34"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6" borderId="1" xfId="0" applyFont="1" applyFill="1" applyBorder="1" applyAlignment="1">
      <alignment horizontal="left" vertical="center" wrapText="1"/>
    </xf>
    <xf numFmtId="0" fontId="35" fillId="0" borderId="0" xfId="0" applyFont="1" applyAlignment="1">
      <alignment wrapText="1"/>
    </xf>
    <xf numFmtId="0" fontId="36" fillId="0" borderId="0" xfId="0" applyFont="1" applyAlignment="1">
      <alignment wrapText="1"/>
    </xf>
    <xf numFmtId="0" fontId="33" fillId="3" borderId="5" xfId="0" applyFont="1" applyFill="1" applyBorder="1" applyAlignment="1">
      <alignment horizontal="left" vertical="center"/>
    </xf>
    <xf numFmtId="3" fontId="29" fillId="6" borderId="6" xfId="0" applyNumberFormat="1" applyFont="1" applyFill="1" applyBorder="1" applyAlignment="1">
      <alignment horizontal="center" wrapText="1"/>
    </xf>
    <xf numFmtId="0" fontId="33" fillId="0" borderId="5" xfId="0" applyFont="1" applyBorder="1" applyAlignment="1">
      <alignment horizontal="left" vertical="center"/>
    </xf>
    <xf numFmtId="3" fontId="33" fillId="3" borderId="6" xfId="0" applyNumberFormat="1" applyFont="1" applyFill="1" applyBorder="1" applyAlignment="1">
      <alignment horizontal="left" vertical="center"/>
    </xf>
    <xf numFmtId="3" fontId="33" fillId="0" borderId="6" xfId="0" applyNumberFormat="1" applyFont="1" applyBorder="1" applyAlignment="1">
      <alignment horizontal="left" vertical="center"/>
    </xf>
    <xf numFmtId="3" fontId="29" fillId="0" borderId="6" xfId="0" applyNumberFormat="1" applyFont="1" applyBorder="1" applyAlignment="1">
      <alignment horizontal="center" wrapText="1"/>
    </xf>
    <xf numFmtId="3" fontId="29" fillId="6" borderId="6" xfId="0" applyNumberFormat="1" applyFont="1" applyFill="1" applyBorder="1" applyAlignment="1">
      <alignment horizontal="center" vertical="center"/>
    </xf>
    <xf numFmtId="3" fontId="29" fillId="0" borderId="0" xfId="0" applyNumberFormat="1" applyFont="1"/>
    <xf numFmtId="3" fontId="29" fillId="6" borderId="5" xfId="0" applyNumberFormat="1" applyFont="1" applyFill="1" applyBorder="1" applyAlignment="1">
      <alignment horizontal="center" vertical="center"/>
    </xf>
    <xf numFmtId="3" fontId="15" fillId="0" borderId="3" xfId="0" applyNumberFormat="1" applyFont="1" applyBorder="1"/>
    <xf numFmtId="3" fontId="29" fillId="6" borderId="6" xfId="0" applyNumberFormat="1" applyFont="1" applyFill="1" applyBorder="1" applyAlignment="1">
      <alignment horizontal="center"/>
    </xf>
    <xf numFmtId="3" fontId="29" fillId="0" borderId="6" xfId="0" applyNumberFormat="1" applyFont="1" applyBorder="1" applyAlignment="1">
      <alignment horizontal="center"/>
    </xf>
    <xf numFmtId="3" fontId="29" fillId="0" borderId="6" xfId="0" applyNumberFormat="1" applyFont="1" applyBorder="1" applyAlignment="1">
      <alignment horizontal="center" vertical="center"/>
    </xf>
    <xf numFmtId="4" fontId="29" fillId="0" borderId="6" xfId="0" applyNumberFormat="1" applyFont="1" applyBorder="1" applyAlignment="1">
      <alignment horizontal="center"/>
    </xf>
    <xf numFmtId="3" fontId="29" fillId="6" borderId="5" xfId="0" applyNumberFormat="1" applyFont="1" applyFill="1" applyBorder="1" applyAlignment="1">
      <alignment horizontal="center" wrapText="1"/>
    </xf>
    <xf numFmtId="3" fontId="29" fillId="0" borderId="5" xfId="0" applyNumberFormat="1" applyFont="1" applyBorder="1" applyAlignment="1">
      <alignment horizontal="center" wrapText="1"/>
    </xf>
    <xf numFmtId="3" fontId="29" fillId="6" borderId="0" xfId="0" applyNumberFormat="1" applyFont="1" applyFill="1" applyAlignment="1">
      <alignment horizontal="center"/>
    </xf>
    <xf numFmtId="3" fontId="29" fillId="0" borderId="1" xfId="0" applyNumberFormat="1" applyFont="1" applyBorder="1" applyAlignment="1">
      <alignment horizontal="center" wrapText="1"/>
    </xf>
    <xf numFmtId="0" fontId="12" fillId="14" borderId="1" xfId="0" applyFont="1" applyFill="1" applyBorder="1" applyAlignment="1">
      <alignment vertical="top"/>
    </xf>
    <xf numFmtId="0" fontId="12" fillId="14" borderId="1" xfId="0" applyFont="1" applyFill="1" applyBorder="1" applyAlignment="1">
      <alignment vertical="top" wrapText="1"/>
    </xf>
    <xf numFmtId="0" fontId="12" fillId="15" borderId="1" xfId="0" applyFont="1" applyFill="1" applyBorder="1" applyAlignment="1">
      <alignment vertical="top"/>
    </xf>
    <xf numFmtId="0" fontId="12" fillId="16" borderId="1" xfId="0" applyFont="1" applyFill="1" applyBorder="1" applyAlignment="1">
      <alignment vertical="top"/>
    </xf>
    <xf numFmtId="0" fontId="12" fillId="17" borderId="1" xfId="0" applyFont="1" applyFill="1" applyBorder="1" applyAlignment="1">
      <alignment horizontal="left" vertical="top" wrapText="1"/>
    </xf>
    <xf numFmtId="3" fontId="12" fillId="16" borderId="1" xfId="0" applyNumberFormat="1" applyFont="1" applyFill="1" applyBorder="1" applyAlignment="1">
      <alignment horizontal="left" vertical="top"/>
    </xf>
    <xf numFmtId="0" fontId="12" fillId="16" borderId="1" xfId="0" applyFont="1" applyFill="1" applyBorder="1" applyAlignment="1">
      <alignment horizontal="left" vertical="top" wrapText="1"/>
    </xf>
    <xf numFmtId="0" fontId="12" fillId="16" borderId="1" xfId="0" applyFont="1" applyFill="1" applyBorder="1" applyAlignment="1">
      <alignment horizontal="left" vertical="top"/>
    </xf>
    <xf numFmtId="0" fontId="12" fillId="14" borderId="1" xfId="0" applyFont="1" applyFill="1" applyBorder="1" applyAlignment="1">
      <alignment horizontal="left" vertical="top" wrapText="1"/>
    </xf>
    <xf numFmtId="0" fontId="18" fillId="14" borderId="1" xfId="0" applyFont="1" applyFill="1" applyBorder="1" applyAlignment="1">
      <alignment horizontal="left" vertical="top" wrapText="1"/>
    </xf>
    <xf numFmtId="0" fontId="29" fillId="18" borderId="1" xfId="0" applyFont="1" applyFill="1" applyBorder="1" applyAlignment="1">
      <alignment horizontal="left" vertical="top" wrapText="1"/>
    </xf>
    <xf numFmtId="0" fontId="29" fillId="18" borderId="4" xfId="0" applyFont="1" applyFill="1" applyBorder="1" applyAlignment="1">
      <alignment wrapText="1"/>
    </xf>
    <xf numFmtId="0" fontId="29" fillId="18" borderId="1" xfId="0" applyFont="1" applyFill="1" applyBorder="1"/>
    <xf numFmtId="3" fontId="29" fillId="18" borderId="1" xfId="0" applyNumberFormat="1" applyFont="1" applyFill="1" applyBorder="1" applyAlignment="1">
      <alignment horizontal="center"/>
    </xf>
    <xf numFmtId="3" fontId="29" fillId="18" borderId="1" xfId="0" applyNumberFormat="1" applyFont="1" applyFill="1" applyBorder="1"/>
    <xf numFmtId="4" fontId="29" fillId="18" borderId="1" xfId="0" applyNumberFormat="1" applyFont="1" applyFill="1" applyBorder="1"/>
    <xf numFmtId="0" fontId="31" fillId="18" borderId="1" xfId="0" applyFont="1" applyFill="1" applyBorder="1" applyAlignment="1">
      <alignment horizontal="left" vertical="top" wrapText="1"/>
    </xf>
    <xf numFmtId="0" fontId="15" fillId="18" borderId="1" xfId="0" applyFont="1" applyFill="1" applyBorder="1"/>
    <xf numFmtId="0" fontId="29" fillId="18" borderId="1" xfId="0" applyFont="1" applyFill="1" applyBorder="1" applyAlignment="1">
      <alignment wrapText="1"/>
    </xf>
    <xf numFmtId="0" fontId="15" fillId="18" borderId="1" xfId="0" applyFont="1" applyFill="1" applyBorder="1" applyAlignment="1">
      <alignment wrapText="1"/>
    </xf>
    <xf numFmtId="0" fontId="31" fillId="18" borderId="1" xfId="0" applyFont="1" applyFill="1" applyBorder="1" applyAlignment="1">
      <alignment horizontal="center" vertical="center"/>
    </xf>
    <xf numFmtId="0" fontId="31" fillId="18" borderId="1" xfId="0" applyFont="1" applyFill="1" applyBorder="1" applyAlignment="1">
      <alignment horizontal="center" vertical="center" wrapText="1"/>
    </xf>
    <xf numFmtId="0" fontId="31" fillId="18" borderId="6" xfId="0" applyFont="1" applyFill="1" applyBorder="1" applyAlignment="1">
      <alignment horizontal="left" vertical="top" wrapText="1"/>
    </xf>
    <xf numFmtId="0" fontId="31" fillId="18" borderId="6" xfId="0" applyFont="1" applyFill="1" applyBorder="1" applyAlignment="1">
      <alignment horizontal="left" vertical="center"/>
    </xf>
    <xf numFmtId="3" fontId="31" fillId="18" borderId="6" xfId="0" applyNumberFormat="1" applyFont="1" applyFill="1" applyBorder="1" applyAlignment="1">
      <alignment horizontal="center" wrapText="1"/>
    </xf>
    <xf numFmtId="3" fontId="29" fillId="18" borderId="6" xfId="0" applyNumberFormat="1" applyFont="1" applyFill="1" applyBorder="1" applyAlignment="1">
      <alignment horizontal="center" wrapText="1"/>
    </xf>
    <xf numFmtId="3" fontId="29" fillId="18" borderId="6" xfId="0" applyNumberFormat="1" applyFont="1" applyFill="1" applyBorder="1" applyAlignment="1">
      <alignment horizontal="center" vertical="center"/>
    </xf>
    <xf numFmtId="0" fontId="3" fillId="18" borderId="6" xfId="0" applyFont="1" applyFill="1" applyBorder="1" applyAlignment="1">
      <alignment horizontal="left" vertical="top" wrapText="1"/>
    </xf>
    <xf numFmtId="0" fontId="31" fillId="18" borderId="6" xfId="0" applyFont="1" applyFill="1" applyBorder="1" applyAlignment="1">
      <alignment horizontal="left" vertical="top"/>
    </xf>
    <xf numFmtId="0" fontId="3" fillId="18" borderId="6" xfId="0" applyFont="1" applyFill="1" applyBorder="1" applyAlignment="1">
      <alignment horizontal="left" vertical="top"/>
    </xf>
    <xf numFmtId="0" fontId="30"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30" fillId="4" borderId="4" xfId="0" applyFont="1" applyFill="1" applyBorder="1" applyAlignment="1">
      <alignment horizontal="center" vertical="center"/>
    </xf>
    <xf numFmtId="3" fontId="33" fillId="4" borderId="2" xfId="0" applyNumberFormat="1" applyFont="1" applyFill="1" applyBorder="1" applyAlignment="1">
      <alignment horizontal="center" vertical="center"/>
    </xf>
    <xf numFmtId="3" fontId="33" fillId="4" borderId="3" xfId="0" applyNumberFormat="1" applyFont="1" applyFill="1" applyBorder="1" applyAlignment="1">
      <alignment horizontal="center" vertical="center"/>
    </xf>
    <xf numFmtId="3" fontId="33" fillId="4" borderId="4" xfId="0" applyNumberFormat="1" applyFont="1" applyFill="1" applyBorder="1" applyAlignment="1">
      <alignment horizontal="center" vertical="center"/>
    </xf>
    <xf numFmtId="0" fontId="5" fillId="5" borderId="2" xfId="0" applyFont="1" applyFill="1" applyBorder="1" applyAlignment="1">
      <alignment horizontal="left" vertical="center"/>
    </xf>
    <xf numFmtId="0" fontId="5" fillId="5"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27" fillId="12" borderId="8" xfId="1" applyFont="1" applyAlignment="1">
      <alignment horizontal="center" vertical="center"/>
    </xf>
    <xf numFmtId="0" fontId="30" fillId="3" borderId="5" xfId="0" applyFont="1" applyFill="1" applyBorder="1" applyAlignment="1">
      <alignment horizontal="left" vertical="center" wrapText="1"/>
    </xf>
    <xf numFmtId="0" fontId="30" fillId="3" borderId="6" xfId="0" applyFont="1" applyFill="1" applyBorder="1" applyAlignment="1">
      <alignment horizontal="left" vertical="center" wrapText="1"/>
    </xf>
    <xf numFmtId="0" fontId="30" fillId="3" borderId="5" xfId="0" applyFont="1" applyFill="1" applyBorder="1" applyAlignment="1">
      <alignment horizontal="left" vertical="center"/>
    </xf>
    <xf numFmtId="0" fontId="30" fillId="3" borderId="6" xfId="0" applyFont="1" applyFill="1" applyBorder="1" applyAlignment="1">
      <alignment horizontal="left" vertical="center"/>
    </xf>
    <xf numFmtId="3" fontId="30" fillId="3" borderId="5" xfId="0" applyNumberFormat="1" applyFont="1" applyFill="1" applyBorder="1" applyAlignment="1">
      <alignment horizontal="left" vertical="center"/>
    </xf>
    <xf numFmtId="3" fontId="30" fillId="3" borderId="6" xfId="0" applyNumberFormat="1" applyFont="1" applyFill="1" applyBorder="1" applyAlignment="1">
      <alignment horizontal="left" vertical="center"/>
    </xf>
    <xf numFmtId="0" fontId="30" fillId="3" borderId="5" xfId="0" applyFont="1" applyFill="1" applyBorder="1" applyAlignment="1">
      <alignment horizontal="left" vertical="top"/>
    </xf>
    <xf numFmtId="0" fontId="30" fillId="3" borderId="6" xfId="0" applyFont="1" applyFill="1" applyBorder="1" applyAlignment="1">
      <alignment horizontal="left" vertical="top"/>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cellXfs>
  <cellStyles count="3">
    <cellStyle name="Check Cell" xfId="1" builtinId="23"/>
    <cellStyle name="Normal" xfId="0" builtinId="0"/>
    <cellStyle name="Percent" xfId="2" builtinId="5"/>
  </cellStyles>
  <dxfs count="0"/>
  <tableStyles count="0" defaultTableStyle="TableStyleMedium2" defaultPivotStyle="PivotStyleLight16"/>
  <colors>
    <mruColors>
      <color rgb="FF1CADE4"/>
      <color rgb="FF99FFCC"/>
      <color rgb="FFFDE9F9"/>
      <color rgb="FF9999FF"/>
      <color rgb="FFFCD8F4"/>
      <color rgb="FFEFF8FF"/>
      <color rgb="FFDFE3E5"/>
      <color rgb="FFFFFFCC"/>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Zane Peļņa" id="{AFE0C85D-94D8-44F2-AB20-3DACC96988FE}" userId="S-1-5-21-2885511460-403292580-4711569-1174" providerId="AD"/>
</personList>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15" dT="2024-09-10T06:19:02.97" personId="{AFE0C85D-94D8-44F2-AB20-3DACC96988FE}" id="{F36AF636-11D9-49D1-AC52-CAD85AD98DBA}">
    <text>SIA "DOBELES ŪDENS" finansējums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34"/>
  <sheetViews>
    <sheetView tabSelected="1" view="pageBreakPreview" zoomScale="60" zoomScaleNormal="60" zoomScalePageLayoutView="130" workbookViewId="0">
      <pane xSplit="1" ySplit="3" topLeftCell="B28" activePane="bottomRight" state="frozen"/>
      <selection pane="topRight" activeCell="B1" sqref="B1"/>
      <selection pane="bottomLeft" activeCell="A4" sqref="A4"/>
      <selection pane="bottomRight" activeCell="R31" sqref="R31"/>
    </sheetView>
  </sheetViews>
  <sheetFormatPr defaultColWidth="8.85546875" defaultRowHeight="18" thickTop="1" thickBottom="1" x14ac:dyDescent="0.35"/>
  <cols>
    <col min="1" max="1" width="8" style="89" customWidth="1"/>
    <col min="2" max="2" width="50.42578125" style="157" customWidth="1"/>
    <col min="3" max="3" width="13.85546875" style="140" customWidth="1"/>
    <col min="4" max="4" width="13" style="140" customWidth="1"/>
    <col min="5" max="5" width="13.7109375" style="140" customWidth="1"/>
    <col min="6" max="6" width="18.28515625" style="239" customWidth="1"/>
    <col min="7" max="7" width="13.85546875" style="140" customWidth="1"/>
    <col min="8" max="8" width="26.28515625" style="174" customWidth="1"/>
    <col min="9" max="10" width="12.85546875" style="256" customWidth="1"/>
    <col min="11" max="12" width="14.7109375" style="256" customWidth="1"/>
    <col min="13" max="13" width="12.85546875" style="256" customWidth="1"/>
    <col min="14" max="15" width="14" style="256" customWidth="1"/>
    <col min="16" max="16" width="17" style="256" customWidth="1"/>
    <col min="17" max="17" width="16.85546875" style="256" customWidth="1"/>
    <col min="18" max="18" width="16" style="256" customWidth="1"/>
    <col min="19" max="19" width="16.85546875" style="256" customWidth="1"/>
    <col min="20" max="20" width="60.140625" style="138" customWidth="1"/>
    <col min="21" max="21" width="13.28515625" style="1" customWidth="1"/>
    <col min="22" max="22" width="12.7109375" style="1" customWidth="1"/>
    <col min="23" max="23" width="21.42578125" style="140" customWidth="1"/>
    <col min="24" max="24" width="30.140625" style="30" customWidth="1"/>
    <col min="25" max="25" width="23.42578125" style="1" customWidth="1"/>
    <col min="26" max="26" width="25.7109375" style="1" customWidth="1"/>
    <col min="27" max="27" width="37.5703125" style="140" customWidth="1"/>
    <col min="28" max="28" width="19.42578125" style="1" customWidth="1"/>
    <col min="29" max="16384" width="8.85546875" style="1"/>
  </cols>
  <sheetData>
    <row r="1" spans="1:27" ht="37.5" customHeight="1" thickBot="1" x14ac:dyDescent="0.35">
      <c r="A1" s="305" t="s">
        <v>746</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7"/>
    </row>
    <row r="2" spans="1:27" ht="21.75" customHeight="1" thickTop="1" thickBot="1" x14ac:dyDescent="0.35">
      <c r="A2" s="308" t="s">
        <v>58</v>
      </c>
      <c r="B2" s="309" t="s">
        <v>0</v>
      </c>
      <c r="C2" s="297" t="s">
        <v>2</v>
      </c>
      <c r="D2" s="298"/>
      <c r="E2" s="299"/>
      <c r="F2" s="311" t="s">
        <v>62</v>
      </c>
      <c r="G2" s="311" t="s">
        <v>5</v>
      </c>
      <c r="H2" s="313" t="s">
        <v>3</v>
      </c>
      <c r="I2" s="249">
        <v>2024</v>
      </c>
      <c r="J2" s="249">
        <v>2025</v>
      </c>
      <c r="K2" s="249">
        <v>2026</v>
      </c>
      <c r="L2" s="249">
        <v>2027</v>
      </c>
      <c r="M2" s="249" t="s">
        <v>520</v>
      </c>
      <c r="N2" s="251" t="s">
        <v>521</v>
      </c>
      <c r="O2" s="249" t="s">
        <v>522</v>
      </c>
      <c r="P2" s="300" t="s">
        <v>14</v>
      </c>
      <c r="Q2" s="301"/>
      <c r="R2" s="301"/>
      <c r="S2" s="302"/>
      <c r="T2" s="315" t="s">
        <v>8</v>
      </c>
      <c r="U2" s="303" t="s">
        <v>11</v>
      </c>
      <c r="V2" s="304"/>
      <c r="W2" s="311" t="s">
        <v>20</v>
      </c>
      <c r="X2" s="317" t="s">
        <v>19</v>
      </c>
      <c r="Y2" s="319" t="s">
        <v>18</v>
      </c>
      <c r="Z2" s="319" t="s">
        <v>311</v>
      </c>
      <c r="AA2" s="311" t="s">
        <v>36</v>
      </c>
    </row>
    <row r="3" spans="1:27" s="2" customFormat="1" thickTop="1" thickBot="1" x14ac:dyDescent="0.35">
      <c r="A3" s="308"/>
      <c r="B3" s="310"/>
      <c r="C3" s="167" t="s">
        <v>1</v>
      </c>
      <c r="D3" s="167" t="s">
        <v>7</v>
      </c>
      <c r="E3" s="167" t="s">
        <v>4</v>
      </c>
      <c r="F3" s="312"/>
      <c r="G3" s="312"/>
      <c r="H3" s="314"/>
      <c r="I3" s="252"/>
      <c r="J3" s="252"/>
      <c r="K3" s="252"/>
      <c r="L3" s="252"/>
      <c r="M3" s="252"/>
      <c r="N3" s="253"/>
      <c r="O3" s="252"/>
      <c r="P3" s="168" t="s">
        <v>13</v>
      </c>
      <c r="Q3" s="168" t="s">
        <v>6</v>
      </c>
      <c r="R3" s="168" t="s">
        <v>12</v>
      </c>
      <c r="S3" s="168" t="s">
        <v>59</v>
      </c>
      <c r="T3" s="316"/>
      <c r="U3" s="11" t="s">
        <v>9</v>
      </c>
      <c r="V3" s="11" t="s">
        <v>10</v>
      </c>
      <c r="W3" s="312"/>
      <c r="X3" s="318"/>
      <c r="Y3" s="320"/>
      <c r="Z3" s="320"/>
      <c r="AA3" s="312"/>
    </row>
    <row r="4" spans="1:27" ht="171" customHeight="1" thickTop="1" thickBot="1" x14ac:dyDescent="0.35">
      <c r="A4" s="88">
        <v>1</v>
      </c>
      <c r="B4" s="124" t="s">
        <v>742</v>
      </c>
      <c r="C4" s="169" t="s">
        <v>37</v>
      </c>
      <c r="D4" s="170" t="s">
        <v>527</v>
      </c>
      <c r="E4" s="170" t="s">
        <v>528</v>
      </c>
      <c r="F4" s="122" t="s">
        <v>524</v>
      </c>
      <c r="G4" s="171"/>
      <c r="H4" s="172">
        <v>967756</v>
      </c>
      <c r="I4" s="250">
        <v>119319</v>
      </c>
      <c r="J4" s="250">
        <v>114769</v>
      </c>
      <c r="K4" s="250" t="s">
        <v>747</v>
      </c>
      <c r="L4" s="250">
        <v>547812</v>
      </c>
      <c r="M4" s="250">
        <v>61260</v>
      </c>
      <c r="N4" s="254">
        <v>138888</v>
      </c>
      <c r="O4" s="250"/>
      <c r="P4" s="250">
        <v>616156</v>
      </c>
      <c r="Q4" s="255"/>
      <c r="R4" s="255"/>
      <c r="S4" s="255"/>
      <c r="T4" s="130" t="s">
        <v>748</v>
      </c>
      <c r="U4" s="53">
        <v>2024</v>
      </c>
      <c r="V4" s="53">
        <v>2027</v>
      </c>
      <c r="W4" s="124" t="s">
        <v>465</v>
      </c>
      <c r="X4" s="53" t="s">
        <v>530</v>
      </c>
      <c r="Y4" s="53" t="s">
        <v>15</v>
      </c>
      <c r="Z4" s="51"/>
      <c r="AA4" s="240"/>
    </row>
    <row r="5" spans="1:27" ht="171" customHeight="1" thickTop="1" thickBot="1" x14ac:dyDescent="0.35">
      <c r="A5" s="88">
        <v>2</v>
      </c>
      <c r="B5" s="124" t="s">
        <v>526</v>
      </c>
      <c r="C5" s="169" t="s">
        <v>17</v>
      </c>
      <c r="D5" s="169" t="s">
        <v>49</v>
      </c>
      <c r="E5" s="170" t="s">
        <v>48</v>
      </c>
      <c r="F5" s="122" t="s">
        <v>411</v>
      </c>
      <c r="G5" s="171"/>
      <c r="H5" s="172">
        <v>1186000</v>
      </c>
      <c r="I5" s="250"/>
      <c r="J5" s="250"/>
      <c r="K5" s="235"/>
      <c r="L5" s="250">
        <v>117900</v>
      </c>
      <c r="M5" s="250"/>
      <c r="N5" s="254"/>
      <c r="O5" s="250"/>
      <c r="P5" s="250">
        <f>H5*0.15</f>
        <v>177900</v>
      </c>
      <c r="Q5" s="255">
        <f>H5*0.85</f>
        <v>1008100</v>
      </c>
      <c r="R5" s="255"/>
      <c r="S5" s="255"/>
      <c r="T5" s="122" t="s">
        <v>529</v>
      </c>
      <c r="U5" s="53">
        <v>2026</v>
      </c>
      <c r="V5" s="53">
        <v>2027</v>
      </c>
      <c r="W5" s="124" t="s">
        <v>33</v>
      </c>
      <c r="X5" s="53" t="s">
        <v>534</v>
      </c>
      <c r="Y5" s="53" t="s">
        <v>23</v>
      </c>
      <c r="Z5" s="82" t="s">
        <v>261</v>
      </c>
      <c r="AA5" s="240"/>
    </row>
    <row r="6" spans="1:27" ht="173.25" customHeight="1" thickTop="1" thickBot="1" x14ac:dyDescent="0.35">
      <c r="A6" s="88">
        <v>3</v>
      </c>
      <c r="B6" s="124" t="s">
        <v>523</v>
      </c>
      <c r="C6" s="169" t="s">
        <v>37</v>
      </c>
      <c r="D6" s="170" t="s">
        <v>527</v>
      </c>
      <c r="E6" s="170" t="s">
        <v>535</v>
      </c>
      <c r="F6" s="122" t="s">
        <v>749</v>
      </c>
      <c r="G6" s="171"/>
      <c r="H6" s="172">
        <f>I6+J6+K6+L6</f>
        <v>1467294</v>
      </c>
      <c r="I6" s="250">
        <v>221098</v>
      </c>
      <c r="J6" s="250">
        <v>322881</v>
      </c>
      <c r="K6" s="250">
        <v>271322</v>
      </c>
      <c r="L6" s="250">
        <v>651993</v>
      </c>
      <c r="M6" s="250">
        <v>221571</v>
      </c>
      <c r="N6" s="254">
        <v>335317</v>
      </c>
      <c r="O6" s="250"/>
      <c r="P6" s="250">
        <v>1212463</v>
      </c>
      <c r="Q6" s="255"/>
      <c r="R6" s="255"/>
      <c r="S6" s="255"/>
      <c r="T6" s="130" t="s">
        <v>764</v>
      </c>
      <c r="U6" s="53">
        <v>2024</v>
      </c>
      <c r="V6" s="53">
        <v>2027</v>
      </c>
      <c r="W6" s="124" t="s">
        <v>465</v>
      </c>
      <c r="X6" s="53" t="s">
        <v>531</v>
      </c>
      <c r="Y6" s="53" t="s">
        <v>15</v>
      </c>
      <c r="Z6" s="51"/>
      <c r="AA6" s="240"/>
    </row>
    <row r="7" spans="1:27" ht="152.25" customHeight="1" thickTop="1" thickBot="1" x14ac:dyDescent="0.35">
      <c r="A7" s="88">
        <v>4</v>
      </c>
      <c r="B7" s="124" t="s">
        <v>627</v>
      </c>
      <c r="C7" s="169" t="s">
        <v>37</v>
      </c>
      <c r="D7" s="170" t="s">
        <v>38</v>
      </c>
      <c r="E7" s="170" t="s">
        <v>46</v>
      </c>
      <c r="F7" s="122" t="s">
        <v>26</v>
      </c>
      <c r="G7" s="171"/>
      <c r="H7" s="172">
        <v>12464078</v>
      </c>
      <c r="I7" s="250"/>
      <c r="J7" s="250"/>
      <c r="L7" s="250">
        <v>12464078</v>
      </c>
      <c r="M7" s="250"/>
      <c r="N7" s="254"/>
      <c r="O7" s="250"/>
      <c r="P7" s="250"/>
      <c r="Q7" s="255"/>
      <c r="R7" s="255"/>
      <c r="S7" s="255"/>
      <c r="T7" s="122" t="s">
        <v>626</v>
      </c>
      <c r="U7" s="53">
        <v>2026</v>
      </c>
      <c r="V7" s="53">
        <v>2028</v>
      </c>
      <c r="W7" s="124" t="s">
        <v>465</v>
      </c>
      <c r="X7" s="53" t="s">
        <v>606</v>
      </c>
      <c r="Y7" s="53" t="s">
        <v>23</v>
      </c>
      <c r="Z7" s="51"/>
      <c r="AA7" s="240"/>
    </row>
    <row r="8" spans="1:27" ht="68.25" customHeight="1" thickTop="1" thickBot="1" x14ac:dyDescent="0.35">
      <c r="A8" s="88" t="s">
        <v>770</v>
      </c>
      <c r="B8" s="283" t="s">
        <v>773</v>
      </c>
      <c r="C8" s="287" t="s">
        <v>37</v>
      </c>
      <c r="D8" s="288" t="s">
        <v>38</v>
      </c>
      <c r="E8" s="288" t="s">
        <v>46</v>
      </c>
      <c r="F8" s="289" t="s">
        <v>26</v>
      </c>
      <c r="G8" s="290"/>
      <c r="H8" s="291">
        <v>1000000</v>
      </c>
      <c r="I8" s="292"/>
      <c r="J8" s="292"/>
      <c r="K8" s="281"/>
      <c r="L8" s="292">
        <v>1000000</v>
      </c>
      <c r="M8" s="292"/>
      <c r="N8" s="292"/>
      <c r="O8" s="292"/>
      <c r="P8" s="292">
        <f>L8-Q8</f>
        <v>328141</v>
      </c>
      <c r="Q8" s="293">
        <v>671859</v>
      </c>
      <c r="R8" s="293"/>
      <c r="S8" s="293"/>
      <c r="T8" s="289" t="s">
        <v>774</v>
      </c>
      <c r="U8" s="294">
        <v>2026</v>
      </c>
      <c r="V8" s="294">
        <v>2028</v>
      </c>
      <c r="W8" s="283" t="s">
        <v>33</v>
      </c>
      <c r="X8" s="294" t="s">
        <v>775</v>
      </c>
      <c r="Y8" s="294" t="s">
        <v>23</v>
      </c>
      <c r="Z8" s="296" t="s">
        <v>771</v>
      </c>
      <c r="AA8" s="295"/>
    </row>
    <row r="9" spans="1:27" ht="86.25" customHeight="1" thickTop="1" thickBot="1" x14ac:dyDescent="0.35">
      <c r="A9" s="88">
        <v>5</v>
      </c>
      <c r="B9" s="123" t="s">
        <v>495</v>
      </c>
      <c r="C9" s="175" t="s">
        <v>37</v>
      </c>
      <c r="D9" s="175" t="s">
        <v>38</v>
      </c>
      <c r="E9" s="175" t="s">
        <v>46</v>
      </c>
      <c r="F9" s="176" t="s">
        <v>25</v>
      </c>
      <c r="G9" s="159"/>
      <c r="H9" s="160">
        <v>330967</v>
      </c>
      <c r="I9" s="164"/>
      <c r="J9" s="164">
        <v>10636</v>
      </c>
      <c r="K9" s="164">
        <v>320331</v>
      </c>
      <c r="L9" s="164"/>
      <c r="M9" s="164"/>
      <c r="N9" s="164"/>
      <c r="O9" s="164"/>
      <c r="P9" s="164">
        <v>49645</v>
      </c>
      <c r="Q9" s="164">
        <v>281322</v>
      </c>
      <c r="R9" s="164"/>
      <c r="S9" s="165"/>
      <c r="T9" s="123" t="s">
        <v>507</v>
      </c>
      <c r="U9" s="97">
        <v>2024</v>
      </c>
      <c r="V9" s="97">
        <v>2027</v>
      </c>
      <c r="W9" s="123" t="s">
        <v>33</v>
      </c>
      <c r="X9" s="95" t="s">
        <v>532</v>
      </c>
      <c r="Y9" s="98" t="s">
        <v>15</v>
      </c>
      <c r="Z9" s="99"/>
      <c r="AA9" s="241" t="s">
        <v>556</v>
      </c>
    </row>
    <row r="10" spans="1:27" ht="207" customHeight="1" thickTop="1" thickBot="1" x14ac:dyDescent="0.35">
      <c r="A10" s="88">
        <v>6</v>
      </c>
      <c r="B10" s="141" t="s">
        <v>516</v>
      </c>
      <c r="C10" s="175" t="s">
        <v>37</v>
      </c>
      <c r="D10" s="175" t="s">
        <v>38</v>
      </c>
      <c r="E10" s="175" t="s">
        <v>378</v>
      </c>
      <c r="F10" s="176" t="s">
        <v>26</v>
      </c>
      <c r="G10" s="159"/>
      <c r="H10" s="177">
        <f>P10+Q10</f>
        <v>53817.619999999995</v>
      </c>
      <c r="I10" s="209"/>
      <c r="J10" s="209">
        <v>53817.62</v>
      </c>
      <c r="K10" s="209"/>
      <c r="L10" s="209"/>
      <c r="M10" s="209"/>
      <c r="N10" s="164">
        <v>43620</v>
      </c>
      <c r="O10" s="209"/>
      <c r="P10" s="209">
        <v>9340.24</v>
      </c>
      <c r="Q10" s="209">
        <v>44477.38</v>
      </c>
      <c r="R10" s="164"/>
      <c r="S10" s="165"/>
      <c r="T10" s="123" t="s">
        <v>518</v>
      </c>
      <c r="U10" s="97">
        <v>2024</v>
      </c>
      <c r="V10" s="97">
        <v>2025</v>
      </c>
      <c r="W10" s="123" t="s">
        <v>517</v>
      </c>
      <c r="X10" s="95" t="s">
        <v>533</v>
      </c>
      <c r="Y10" s="98" t="s">
        <v>544</v>
      </c>
      <c r="Z10" s="99"/>
      <c r="AA10" s="159"/>
    </row>
    <row r="11" spans="1:27" ht="77.25" customHeight="1" thickTop="1" thickBot="1" x14ac:dyDescent="0.35">
      <c r="A11" s="88" t="s">
        <v>665</v>
      </c>
      <c r="B11" s="141" t="s">
        <v>666</v>
      </c>
      <c r="C11" s="175" t="s">
        <v>37</v>
      </c>
      <c r="D11" s="178" t="s">
        <v>667</v>
      </c>
      <c r="E11" s="178" t="s">
        <v>668</v>
      </c>
      <c r="F11" s="176" t="s">
        <v>32</v>
      </c>
      <c r="G11" s="159"/>
      <c r="H11" s="177">
        <v>409403.68</v>
      </c>
      <c r="I11" s="209"/>
      <c r="J11" s="209">
        <v>409403.68</v>
      </c>
      <c r="K11" s="209"/>
      <c r="L11" s="209"/>
      <c r="M11" s="209"/>
      <c r="N11" s="164">
        <v>413554</v>
      </c>
      <c r="O11" s="209"/>
      <c r="P11" s="209">
        <v>409403.68</v>
      </c>
      <c r="Q11" s="209"/>
      <c r="R11" s="164"/>
      <c r="S11" s="165"/>
      <c r="T11" s="123" t="s">
        <v>669</v>
      </c>
      <c r="U11" s="97">
        <v>2025</v>
      </c>
      <c r="V11" s="97">
        <v>2025</v>
      </c>
      <c r="W11" s="123" t="s">
        <v>465</v>
      </c>
      <c r="X11" s="95" t="s">
        <v>366</v>
      </c>
      <c r="Y11" s="98" t="s">
        <v>544</v>
      </c>
      <c r="Z11" s="99"/>
      <c r="AA11" s="242" t="s">
        <v>556</v>
      </c>
    </row>
    <row r="12" spans="1:27" ht="52.5" customHeight="1" thickTop="1" thickBot="1" x14ac:dyDescent="0.35">
      <c r="A12" s="88" t="s">
        <v>676</v>
      </c>
      <c r="B12" s="141" t="s">
        <v>677</v>
      </c>
      <c r="C12" s="175" t="s">
        <v>37</v>
      </c>
      <c r="D12" s="178" t="s">
        <v>38</v>
      </c>
      <c r="E12" s="178" t="s">
        <v>46</v>
      </c>
      <c r="F12" s="176" t="s">
        <v>26</v>
      </c>
      <c r="G12" s="159"/>
      <c r="H12" s="177">
        <v>100006.5</v>
      </c>
      <c r="I12" s="209"/>
      <c r="J12" s="209">
        <v>100006.5</v>
      </c>
      <c r="K12" s="209"/>
      <c r="L12" s="209"/>
      <c r="M12" s="209"/>
      <c r="N12" s="209">
        <v>100006.5</v>
      </c>
      <c r="O12" s="209"/>
      <c r="P12" s="209">
        <v>100006.5</v>
      </c>
      <c r="Q12" s="209"/>
      <c r="R12" s="164"/>
      <c r="S12" s="165"/>
      <c r="T12" s="123" t="s">
        <v>678</v>
      </c>
      <c r="U12" s="97">
        <v>2025</v>
      </c>
      <c r="V12" s="97">
        <v>2025</v>
      </c>
      <c r="W12" s="123" t="s">
        <v>679</v>
      </c>
      <c r="X12" s="95"/>
      <c r="Y12" s="98" t="s">
        <v>544</v>
      </c>
      <c r="Z12" s="99"/>
      <c r="AA12" s="242" t="s">
        <v>556</v>
      </c>
    </row>
    <row r="13" spans="1:27" ht="207" customHeight="1" thickTop="1" thickBot="1" x14ac:dyDescent="0.35">
      <c r="A13" s="88">
        <v>7</v>
      </c>
      <c r="B13" s="142" t="s">
        <v>525</v>
      </c>
      <c r="C13" s="169" t="s">
        <v>37</v>
      </c>
      <c r="D13" s="169" t="s">
        <v>39</v>
      </c>
      <c r="E13" s="169" t="s">
        <v>47</v>
      </c>
      <c r="F13" s="124" t="s">
        <v>536</v>
      </c>
      <c r="G13" s="179"/>
      <c r="H13" s="180">
        <v>238965</v>
      </c>
      <c r="I13" s="197">
        <v>80835</v>
      </c>
      <c r="J13" s="197">
        <v>141255</v>
      </c>
      <c r="K13" s="197">
        <v>16875</v>
      </c>
      <c r="L13" s="197">
        <v>6999</v>
      </c>
      <c r="M13" s="197">
        <v>80354</v>
      </c>
      <c r="N13" s="164">
        <v>230986</v>
      </c>
      <c r="O13" s="197"/>
      <c r="P13" s="197">
        <v>133422</v>
      </c>
      <c r="Q13" s="197"/>
      <c r="R13" s="197"/>
      <c r="S13" s="199"/>
      <c r="T13" s="124" t="s">
        <v>750</v>
      </c>
      <c r="U13" s="48">
        <v>2024</v>
      </c>
      <c r="V13" s="48">
        <v>2027</v>
      </c>
      <c r="W13" s="124" t="s">
        <v>366</v>
      </c>
      <c r="X13" s="46" t="s">
        <v>465</v>
      </c>
      <c r="Y13" s="47" t="s">
        <v>15</v>
      </c>
      <c r="Z13" s="33"/>
      <c r="AA13" s="179"/>
    </row>
    <row r="14" spans="1:27" ht="31.5" thickTop="1" thickBot="1" x14ac:dyDescent="0.35">
      <c r="A14" s="88">
        <v>8</v>
      </c>
      <c r="B14" s="134" t="s">
        <v>472</v>
      </c>
      <c r="C14" s="181" t="s">
        <v>37</v>
      </c>
      <c r="D14" s="181" t="s">
        <v>39</v>
      </c>
      <c r="E14" s="181" t="s">
        <v>482</v>
      </c>
      <c r="F14" s="182" t="s">
        <v>26</v>
      </c>
      <c r="G14" s="183"/>
      <c r="H14" s="184">
        <v>1896097</v>
      </c>
      <c r="I14" s="184"/>
      <c r="J14" s="184"/>
      <c r="K14" s="184"/>
      <c r="L14" s="184"/>
      <c r="M14" s="184">
        <v>1982088</v>
      </c>
      <c r="N14" s="224"/>
      <c r="O14" s="184"/>
      <c r="P14" s="184">
        <v>1896027</v>
      </c>
      <c r="Q14" s="184"/>
      <c r="R14" s="184"/>
      <c r="S14" s="257"/>
      <c r="T14" s="125" t="s">
        <v>473</v>
      </c>
      <c r="U14" s="83">
        <v>2023</v>
      </c>
      <c r="V14" s="83">
        <v>2024</v>
      </c>
      <c r="W14" s="125" t="s">
        <v>366</v>
      </c>
      <c r="X14" s="77" t="s">
        <v>465</v>
      </c>
      <c r="Y14" s="86" t="s">
        <v>544</v>
      </c>
      <c r="Z14" s="55"/>
      <c r="AA14" s="183"/>
    </row>
    <row r="15" spans="1:27" s="84" customFormat="1" ht="46.5" customHeight="1" thickTop="1" thickBot="1" x14ac:dyDescent="0.35">
      <c r="A15" s="88">
        <v>9</v>
      </c>
      <c r="B15" s="143" t="s">
        <v>537</v>
      </c>
      <c r="C15" s="169" t="s">
        <v>37</v>
      </c>
      <c r="D15" s="169" t="s">
        <v>39</v>
      </c>
      <c r="E15" s="169" t="s">
        <v>47</v>
      </c>
      <c r="F15" s="185" t="s">
        <v>26</v>
      </c>
      <c r="G15" s="179"/>
      <c r="H15" s="180">
        <v>1500000</v>
      </c>
      <c r="I15" s="197"/>
      <c r="J15" s="197"/>
      <c r="K15" s="197"/>
      <c r="L15" s="258">
        <v>200000</v>
      </c>
      <c r="M15" s="197"/>
      <c r="N15" s="164"/>
      <c r="O15" s="197"/>
      <c r="P15" s="197">
        <v>200000</v>
      </c>
      <c r="Q15" s="197"/>
      <c r="R15" s="197"/>
      <c r="S15" s="199"/>
      <c r="T15" s="124" t="s">
        <v>390</v>
      </c>
      <c r="U15" s="34">
        <v>2026</v>
      </c>
      <c r="V15" s="34">
        <v>2027</v>
      </c>
      <c r="W15" s="124" t="s">
        <v>366</v>
      </c>
      <c r="X15" s="46" t="s">
        <v>465</v>
      </c>
      <c r="Y15" s="47" t="s">
        <v>23</v>
      </c>
      <c r="Z15" s="33"/>
      <c r="AA15" s="179"/>
    </row>
    <row r="16" spans="1:27" ht="340.5" customHeight="1" thickTop="1" thickBot="1" x14ac:dyDescent="0.35">
      <c r="A16" s="88">
        <v>10</v>
      </c>
      <c r="B16" s="144" t="s">
        <v>538</v>
      </c>
      <c r="C16" s="170" t="s">
        <v>539</v>
      </c>
      <c r="D16" s="186" t="s">
        <v>540</v>
      </c>
      <c r="E16" s="186" t="s">
        <v>541</v>
      </c>
      <c r="F16" s="122" t="s">
        <v>542</v>
      </c>
      <c r="G16" s="171"/>
      <c r="H16" s="187">
        <v>145917</v>
      </c>
      <c r="I16" s="259">
        <v>5850</v>
      </c>
      <c r="J16" s="259">
        <v>24445</v>
      </c>
      <c r="K16" s="259">
        <v>34922</v>
      </c>
      <c r="L16" s="259">
        <v>80700</v>
      </c>
      <c r="M16" s="259">
        <v>26883</v>
      </c>
      <c r="N16" s="260">
        <v>69181.009999999995</v>
      </c>
      <c r="O16" s="259">
        <f>SUM(H16:L16)</f>
        <v>291834</v>
      </c>
      <c r="P16" s="259">
        <v>203870</v>
      </c>
      <c r="Q16" s="259"/>
      <c r="R16" s="259"/>
      <c r="S16" s="255"/>
      <c r="T16" s="122" t="s">
        <v>543</v>
      </c>
      <c r="U16" s="51">
        <v>2024</v>
      </c>
      <c r="V16" s="51">
        <v>2027</v>
      </c>
      <c r="W16" s="122" t="s">
        <v>367</v>
      </c>
      <c r="X16" s="53" t="s">
        <v>465</v>
      </c>
      <c r="Y16" s="85" t="s">
        <v>15</v>
      </c>
      <c r="Z16" s="52"/>
      <c r="AA16" s="171"/>
    </row>
    <row r="17" spans="1:27" ht="102" customHeight="1" thickTop="1" thickBot="1" x14ac:dyDescent="0.35">
      <c r="A17" s="88">
        <v>10.1</v>
      </c>
      <c r="B17" s="145" t="s">
        <v>685</v>
      </c>
      <c r="C17" s="178" t="s">
        <v>37</v>
      </c>
      <c r="D17" s="188" t="s">
        <v>686</v>
      </c>
      <c r="E17" s="188" t="s">
        <v>687</v>
      </c>
      <c r="F17" s="126" t="s">
        <v>688</v>
      </c>
      <c r="G17" s="189"/>
      <c r="H17" s="190">
        <v>970000</v>
      </c>
      <c r="I17" s="260"/>
      <c r="J17" s="260"/>
      <c r="K17" s="260">
        <v>970000</v>
      </c>
      <c r="L17" s="260"/>
      <c r="M17" s="260"/>
      <c r="N17" s="260"/>
      <c r="O17" s="260"/>
      <c r="P17" s="260">
        <v>145500</v>
      </c>
      <c r="Q17" s="260">
        <v>824500</v>
      </c>
      <c r="R17" s="260"/>
      <c r="S17" s="261"/>
      <c r="T17" s="126" t="s">
        <v>689</v>
      </c>
      <c r="U17" s="102">
        <v>2026</v>
      </c>
      <c r="V17" s="102">
        <v>2029</v>
      </c>
      <c r="W17" s="123" t="s">
        <v>33</v>
      </c>
      <c r="X17" s="100" t="s">
        <v>367</v>
      </c>
      <c r="Y17" s="104" t="s">
        <v>502</v>
      </c>
      <c r="Z17" s="101" t="s">
        <v>690</v>
      </c>
      <c r="AA17" s="189"/>
    </row>
    <row r="18" spans="1:27" ht="409.6" customHeight="1" thickTop="1" thickBot="1" x14ac:dyDescent="0.35">
      <c r="A18" s="88">
        <v>11</v>
      </c>
      <c r="B18" s="127" t="s">
        <v>31</v>
      </c>
      <c r="C18" s="169" t="s">
        <v>17</v>
      </c>
      <c r="D18" s="169" t="s">
        <v>49</v>
      </c>
      <c r="E18" s="169" t="s">
        <v>48</v>
      </c>
      <c r="F18" s="185" t="s">
        <v>32</v>
      </c>
      <c r="G18" s="179"/>
      <c r="H18" s="180">
        <v>80000</v>
      </c>
      <c r="I18" s="197"/>
      <c r="J18" s="197"/>
      <c r="K18" s="235"/>
      <c r="L18" s="197">
        <v>80000</v>
      </c>
      <c r="M18" s="197"/>
      <c r="N18" s="164"/>
      <c r="O18" s="197"/>
      <c r="P18" s="197">
        <v>80000</v>
      </c>
      <c r="Q18" s="197"/>
      <c r="R18" s="197"/>
      <c r="S18" s="199"/>
      <c r="T18" s="124" t="s">
        <v>362</v>
      </c>
      <c r="U18" s="48">
        <v>2025</v>
      </c>
      <c r="V18" s="48">
        <v>2027</v>
      </c>
      <c r="W18" s="124" t="s">
        <v>33</v>
      </c>
      <c r="X18" s="46" t="s">
        <v>475</v>
      </c>
      <c r="Y18" s="47"/>
      <c r="Z18" s="38" t="s">
        <v>450</v>
      </c>
      <c r="AA18" s="179"/>
    </row>
    <row r="19" spans="1:27" ht="372.75" customHeight="1" thickTop="1" thickBot="1" x14ac:dyDescent="0.35">
      <c r="A19" s="88">
        <v>12</v>
      </c>
      <c r="B19" s="127" t="s">
        <v>63</v>
      </c>
      <c r="C19" s="169" t="s">
        <v>17</v>
      </c>
      <c r="D19" s="169" t="s">
        <v>49</v>
      </c>
      <c r="E19" s="169" t="s">
        <v>48</v>
      </c>
      <c r="F19" s="185" t="s">
        <v>32</v>
      </c>
      <c r="G19" s="179"/>
      <c r="H19" s="180">
        <v>1100000</v>
      </c>
      <c r="I19" s="197"/>
      <c r="J19" s="197"/>
      <c r="L19" s="197">
        <v>1100000</v>
      </c>
      <c r="M19" s="197"/>
      <c r="N19" s="164"/>
      <c r="O19" s="197"/>
      <c r="P19" s="197">
        <v>661000</v>
      </c>
      <c r="Q19" s="197">
        <v>439000</v>
      </c>
      <c r="R19" s="197"/>
      <c r="S19" s="199"/>
      <c r="T19" s="124" t="s">
        <v>752</v>
      </c>
      <c r="U19" s="39">
        <v>2026</v>
      </c>
      <c r="V19" s="39">
        <v>2027</v>
      </c>
      <c r="W19" s="124" t="s">
        <v>33</v>
      </c>
      <c r="X19" s="46" t="s">
        <v>474</v>
      </c>
      <c r="Y19" s="40"/>
      <c r="Z19" s="38" t="s">
        <v>450</v>
      </c>
      <c r="AA19" s="179"/>
    </row>
    <row r="20" spans="1:27" ht="116.25" customHeight="1" thickTop="1" thickBot="1" x14ac:dyDescent="0.35">
      <c r="A20" s="88">
        <v>13</v>
      </c>
      <c r="B20" s="127" t="s">
        <v>28</v>
      </c>
      <c r="C20" s="169" t="s">
        <v>382</v>
      </c>
      <c r="D20" s="169" t="s">
        <v>483</v>
      </c>
      <c r="E20" s="169" t="s">
        <v>381</v>
      </c>
      <c r="F20" s="185" t="s">
        <v>26</v>
      </c>
      <c r="G20" s="179"/>
      <c r="H20" s="180">
        <v>175156.22</v>
      </c>
      <c r="I20" s="197"/>
      <c r="J20" s="197"/>
      <c r="K20" s="235"/>
      <c r="L20" s="197">
        <v>175156</v>
      </c>
      <c r="M20" s="197"/>
      <c r="N20" s="164"/>
      <c r="O20" s="197"/>
      <c r="P20" s="197">
        <v>26273</v>
      </c>
      <c r="Q20" s="197">
        <v>140125</v>
      </c>
      <c r="R20" s="197">
        <v>8757.8109999999997</v>
      </c>
      <c r="S20" s="199"/>
      <c r="T20" s="124" t="s">
        <v>29</v>
      </c>
      <c r="U20" s="48">
        <v>2020</v>
      </c>
      <c r="V20" s="48">
        <v>2027</v>
      </c>
      <c r="W20" s="124" t="s">
        <v>33</v>
      </c>
      <c r="X20" s="32" t="s">
        <v>367</v>
      </c>
      <c r="Y20" s="46" t="s">
        <v>23</v>
      </c>
      <c r="Z20" s="34" t="s">
        <v>30</v>
      </c>
      <c r="AA20" s="179"/>
    </row>
    <row r="21" spans="1:27" ht="69.75" customHeight="1" thickTop="1" thickBot="1" x14ac:dyDescent="0.35">
      <c r="A21" s="88" t="s">
        <v>670</v>
      </c>
      <c r="B21" s="120" t="s">
        <v>671</v>
      </c>
      <c r="C21" s="191" t="s">
        <v>17</v>
      </c>
      <c r="D21" s="191" t="s">
        <v>54</v>
      </c>
      <c r="E21" s="191" t="s">
        <v>435</v>
      </c>
      <c r="F21" s="192" t="s">
        <v>26</v>
      </c>
      <c r="G21" s="189" t="s">
        <v>699</v>
      </c>
      <c r="H21" s="193">
        <f>P21+Q21</f>
        <v>1058823.53</v>
      </c>
      <c r="I21" s="260"/>
      <c r="J21" s="260"/>
      <c r="K21" s="235"/>
      <c r="L21" s="262">
        <v>1058823.53</v>
      </c>
      <c r="M21" s="260"/>
      <c r="N21" s="260"/>
      <c r="O21" s="260"/>
      <c r="P21" s="262">
        <v>158823.53</v>
      </c>
      <c r="Q21" s="260">
        <v>900000</v>
      </c>
      <c r="R21" s="260"/>
      <c r="S21" s="261"/>
      <c r="T21" s="126" t="s">
        <v>673</v>
      </c>
      <c r="U21" s="105">
        <v>2026</v>
      </c>
      <c r="V21" s="105">
        <v>2029</v>
      </c>
      <c r="W21" s="126" t="s">
        <v>33</v>
      </c>
      <c r="X21" s="100" t="s">
        <v>367</v>
      </c>
      <c r="Y21" s="100" t="s">
        <v>23</v>
      </c>
      <c r="Z21" s="105" t="s">
        <v>672</v>
      </c>
      <c r="AA21" s="189"/>
    </row>
    <row r="22" spans="1:27" ht="63" customHeight="1" thickTop="1" thickBot="1" x14ac:dyDescent="0.35">
      <c r="A22" s="88">
        <v>13.2</v>
      </c>
      <c r="B22" s="120" t="s">
        <v>698</v>
      </c>
      <c r="C22" s="191" t="s">
        <v>17</v>
      </c>
      <c r="D22" s="191" t="s">
        <v>54</v>
      </c>
      <c r="E22" s="191" t="s">
        <v>435</v>
      </c>
      <c r="F22" s="192" t="s">
        <v>26</v>
      </c>
      <c r="G22" s="189" t="s">
        <v>700</v>
      </c>
      <c r="H22" s="190">
        <v>25000</v>
      </c>
      <c r="I22" s="260"/>
      <c r="J22" s="260"/>
      <c r="K22" s="260">
        <v>25000</v>
      </c>
      <c r="L22" s="260"/>
      <c r="M22" s="260"/>
      <c r="N22" s="260"/>
      <c r="O22" s="260"/>
      <c r="P22" s="262"/>
      <c r="Q22" s="260">
        <v>25000</v>
      </c>
      <c r="R22" s="260"/>
      <c r="S22" s="261"/>
      <c r="T22" s="126" t="s">
        <v>701</v>
      </c>
      <c r="U22" s="105">
        <v>2026</v>
      </c>
      <c r="V22" s="105">
        <v>2026</v>
      </c>
      <c r="W22" s="126" t="s">
        <v>367</v>
      </c>
      <c r="X22" s="100" t="s">
        <v>33</v>
      </c>
      <c r="Y22" s="100" t="s">
        <v>502</v>
      </c>
      <c r="Z22" s="105" t="s">
        <v>702</v>
      </c>
      <c r="AA22" s="189"/>
    </row>
    <row r="23" spans="1:27" ht="69.75" customHeight="1" thickTop="1" thickBot="1" x14ac:dyDescent="0.35">
      <c r="A23" s="88">
        <v>14</v>
      </c>
      <c r="B23" s="130" t="s">
        <v>545</v>
      </c>
      <c r="C23" s="194" t="s">
        <v>17</v>
      </c>
      <c r="D23" s="186" t="s">
        <v>547</v>
      </c>
      <c r="E23" s="186" t="s">
        <v>546</v>
      </c>
      <c r="F23" s="122" t="s">
        <v>548</v>
      </c>
      <c r="G23" s="171"/>
      <c r="H23" s="187">
        <v>214409</v>
      </c>
      <c r="I23" s="259">
        <v>600</v>
      </c>
      <c r="J23" s="259">
        <v>73195</v>
      </c>
      <c r="K23" s="259">
        <v>70354</v>
      </c>
      <c r="L23" s="259">
        <v>70260</v>
      </c>
      <c r="M23" s="259">
        <v>36940</v>
      </c>
      <c r="N23" s="260">
        <v>99795.88</v>
      </c>
      <c r="O23" s="259"/>
      <c r="P23" s="259">
        <v>549700</v>
      </c>
      <c r="Q23" s="259"/>
      <c r="R23" s="259"/>
      <c r="S23" s="255"/>
      <c r="T23" s="130" t="s">
        <v>743</v>
      </c>
      <c r="U23" s="79">
        <v>2024</v>
      </c>
      <c r="V23" s="79">
        <v>2027</v>
      </c>
      <c r="W23" s="122" t="s">
        <v>65</v>
      </c>
      <c r="X23" s="53" t="s">
        <v>465</v>
      </c>
      <c r="Y23" s="80" t="s">
        <v>15</v>
      </c>
      <c r="Z23" s="78"/>
      <c r="AA23" s="171"/>
    </row>
    <row r="24" spans="1:27" ht="105.75" customHeight="1" thickTop="1" thickBot="1" x14ac:dyDescent="0.35">
      <c r="A24" s="88">
        <v>15</v>
      </c>
      <c r="B24" s="130" t="s">
        <v>549</v>
      </c>
      <c r="C24" s="194" t="s">
        <v>17</v>
      </c>
      <c r="D24" s="186" t="s">
        <v>55</v>
      </c>
      <c r="E24" s="186" t="s">
        <v>379</v>
      </c>
      <c r="F24" s="122" t="s">
        <v>542</v>
      </c>
      <c r="G24" s="171"/>
      <c r="H24" s="187">
        <f>SUM(I24:K24)</f>
        <v>673943</v>
      </c>
      <c r="I24" s="259">
        <v>228591</v>
      </c>
      <c r="J24" s="259">
        <v>262517</v>
      </c>
      <c r="K24" s="259">
        <v>182835</v>
      </c>
      <c r="L24" s="259">
        <v>45778</v>
      </c>
      <c r="M24" s="259">
        <v>160665</v>
      </c>
      <c r="N24" s="260">
        <v>126965.17</v>
      </c>
      <c r="O24" s="259"/>
      <c r="P24" s="259">
        <v>801686</v>
      </c>
      <c r="Q24" s="259"/>
      <c r="R24" s="259"/>
      <c r="S24" s="255"/>
      <c r="T24" s="122" t="s">
        <v>550</v>
      </c>
      <c r="U24" s="79">
        <v>2024</v>
      </c>
      <c r="V24" s="79">
        <v>2027</v>
      </c>
      <c r="W24" s="122" t="s">
        <v>465</v>
      </c>
      <c r="X24" s="53" t="s">
        <v>551</v>
      </c>
      <c r="Y24" s="80" t="s">
        <v>15</v>
      </c>
      <c r="Z24" s="78"/>
      <c r="AA24" s="171"/>
    </row>
    <row r="25" spans="1:27" ht="34.5" thickTop="1" thickBot="1" x14ac:dyDescent="0.35">
      <c r="A25" s="88">
        <v>16</v>
      </c>
      <c r="B25" s="127" t="s">
        <v>27</v>
      </c>
      <c r="C25" s="169" t="s">
        <v>17</v>
      </c>
      <c r="D25" s="169" t="s">
        <v>55</v>
      </c>
      <c r="E25" s="169" t="s">
        <v>379</v>
      </c>
      <c r="F25" s="185" t="s">
        <v>26</v>
      </c>
      <c r="G25" s="179"/>
      <c r="H25" s="180">
        <v>2000000</v>
      </c>
      <c r="I25" s="197"/>
      <c r="J25" s="197"/>
      <c r="K25" s="197"/>
      <c r="L25" s="197">
        <v>2000000</v>
      </c>
      <c r="M25" s="197"/>
      <c r="N25" s="164"/>
      <c r="O25" s="235"/>
      <c r="P25" s="198">
        <v>0.15</v>
      </c>
      <c r="Q25" s="198">
        <v>0.85</v>
      </c>
      <c r="R25" s="197"/>
      <c r="S25" s="199"/>
      <c r="T25" s="124" t="s">
        <v>111</v>
      </c>
      <c r="U25" s="48">
        <v>2025</v>
      </c>
      <c r="V25" s="34">
        <v>2028</v>
      </c>
      <c r="W25" s="124" t="s">
        <v>33</v>
      </c>
      <c r="X25" s="46" t="s">
        <v>469</v>
      </c>
      <c r="Y25" s="35"/>
      <c r="Z25" s="33"/>
      <c r="AA25" s="179"/>
    </row>
    <row r="26" spans="1:27" s="58" customFormat="1" ht="34.5" thickTop="1" thickBot="1" x14ac:dyDescent="0.35">
      <c r="A26" s="88">
        <v>17</v>
      </c>
      <c r="B26" s="127" t="s">
        <v>370</v>
      </c>
      <c r="C26" s="161" t="s">
        <v>17</v>
      </c>
      <c r="D26" s="161" t="s">
        <v>49</v>
      </c>
      <c r="E26" s="161" t="s">
        <v>48</v>
      </c>
      <c r="F26" s="195" t="s">
        <v>364</v>
      </c>
      <c r="G26" s="196">
        <v>71</v>
      </c>
      <c r="H26" s="197">
        <v>500000</v>
      </c>
      <c r="I26" s="197"/>
      <c r="J26" s="197"/>
      <c r="K26" s="197"/>
      <c r="L26" s="197">
        <v>500000</v>
      </c>
      <c r="M26" s="197"/>
      <c r="N26" s="164"/>
      <c r="O26" s="72"/>
      <c r="P26" s="198">
        <v>0.15</v>
      </c>
      <c r="Q26" s="198">
        <v>0.85</v>
      </c>
      <c r="R26" s="197"/>
      <c r="S26" s="199"/>
      <c r="T26" s="127" t="s">
        <v>451</v>
      </c>
      <c r="U26" s="39">
        <v>2024</v>
      </c>
      <c r="V26" s="39">
        <v>2028</v>
      </c>
      <c r="W26" s="127" t="s">
        <v>33</v>
      </c>
      <c r="X26" s="36" t="s">
        <v>470</v>
      </c>
      <c r="Y26" s="54"/>
      <c r="Z26" s="38" t="s">
        <v>450</v>
      </c>
      <c r="AA26" s="196"/>
    </row>
    <row r="27" spans="1:27" ht="100.5" customHeight="1" thickTop="1" thickBot="1" x14ac:dyDescent="0.35">
      <c r="A27" s="88">
        <v>18</v>
      </c>
      <c r="B27" s="128" t="s">
        <v>758</v>
      </c>
      <c r="C27" s="181" t="s">
        <v>37</v>
      </c>
      <c r="D27" s="181" t="s">
        <v>42</v>
      </c>
      <c r="E27" s="181" t="s">
        <v>50</v>
      </c>
      <c r="F27" s="128" t="s">
        <v>441</v>
      </c>
      <c r="G27" s="183"/>
      <c r="H27" s="200">
        <v>671550</v>
      </c>
      <c r="I27" s="263"/>
      <c r="J27" s="263">
        <v>671550</v>
      </c>
      <c r="K27" s="263">
        <v>108355</v>
      </c>
      <c r="L27" s="263"/>
      <c r="M27" s="263"/>
      <c r="N27" s="264">
        <v>222529.21</v>
      </c>
      <c r="O27" s="263"/>
      <c r="P27" s="184">
        <v>116550</v>
      </c>
      <c r="Q27" s="265">
        <v>555000</v>
      </c>
      <c r="R27" s="184"/>
      <c r="S27" s="257"/>
      <c r="T27" s="128" t="s">
        <v>391</v>
      </c>
      <c r="U27" s="83">
        <v>2022</v>
      </c>
      <c r="V27" s="83">
        <v>2025</v>
      </c>
      <c r="W27" s="125" t="s">
        <v>33</v>
      </c>
      <c r="X27" s="77" t="s">
        <v>484</v>
      </c>
      <c r="Y27" s="119" t="s">
        <v>544</v>
      </c>
      <c r="Z27" s="56" t="s">
        <v>361</v>
      </c>
      <c r="AA27" s="183" t="s">
        <v>519</v>
      </c>
    </row>
    <row r="28" spans="1:27" s="81" customFormat="1" ht="184.5" customHeight="1" thickTop="1" thickBot="1" x14ac:dyDescent="0.35">
      <c r="A28" s="88">
        <v>19</v>
      </c>
      <c r="B28" s="146" t="s">
        <v>496</v>
      </c>
      <c r="C28" s="175" t="s">
        <v>37</v>
      </c>
      <c r="D28" s="175" t="s">
        <v>41</v>
      </c>
      <c r="E28" s="175" t="s">
        <v>497</v>
      </c>
      <c r="F28" s="123" t="s">
        <v>24</v>
      </c>
      <c r="G28" s="159"/>
      <c r="H28" s="201">
        <v>220797</v>
      </c>
      <c r="I28" s="266"/>
      <c r="J28" s="266">
        <v>73599</v>
      </c>
      <c r="K28" s="266">
        <v>81135</v>
      </c>
      <c r="L28" s="266">
        <v>65000</v>
      </c>
      <c r="M28" s="266"/>
      <c r="N28" s="266">
        <v>55447.21</v>
      </c>
      <c r="O28" s="266"/>
      <c r="P28" s="164">
        <v>0</v>
      </c>
      <c r="Q28" s="164">
        <f>H28*0.85</f>
        <v>187677.44999999998</v>
      </c>
      <c r="R28" s="164">
        <f>H28*0.15</f>
        <v>33119.549999999996</v>
      </c>
      <c r="S28" s="165"/>
      <c r="T28" s="121" t="s">
        <v>500</v>
      </c>
      <c r="U28" s="106">
        <v>2025</v>
      </c>
      <c r="V28" s="106">
        <v>2027</v>
      </c>
      <c r="W28" s="123" t="s">
        <v>33</v>
      </c>
      <c r="X28" s="95" t="s">
        <v>498</v>
      </c>
      <c r="Y28" s="107" t="s">
        <v>15</v>
      </c>
      <c r="Z28" s="107" t="s">
        <v>499</v>
      </c>
      <c r="AA28" s="241" t="s">
        <v>552</v>
      </c>
    </row>
    <row r="29" spans="1:27" ht="79.5" customHeight="1" thickTop="1" thickBot="1" x14ac:dyDescent="0.35">
      <c r="A29" s="88" t="s">
        <v>633</v>
      </c>
      <c r="B29" s="147" t="s">
        <v>652</v>
      </c>
      <c r="C29" s="175" t="s">
        <v>37</v>
      </c>
      <c r="D29" s="175" t="s">
        <v>41</v>
      </c>
      <c r="E29" s="175" t="s">
        <v>51</v>
      </c>
      <c r="F29" s="126" t="s">
        <v>60</v>
      </c>
      <c r="G29" s="189"/>
      <c r="H29" s="173">
        <v>30000</v>
      </c>
      <c r="I29" s="254"/>
      <c r="J29" s="254">
        <v>30000</v>
      </c>
      <c r="K29" s="254"/>
      <c r="L29" s="254"/>
      <c r="M29" s="254"/>
      <c r="N29" s="254">
        <v>61685.79</v>
      </c>
      <c r="O29" s="254"/>
      <c r="P29" s="260"/>
      <c r="Q29" s="260">
        <f>H29*0.85</f>
        <v>25500</v>
      </c>
      <c r="R29" s="260">
        <v>4500</v>
      </c>
      <c r="S29" s="261"/>
      <c r="T29" s="129" t="s">
        <v>651</v>
      </c>
      <c r="U29" s="108">
        <v>2025</v>
      </c>
      <c r="V29" s="108">
        <v>2026</v>
      </c>
      <c r="W29" s="126" t="s">
        <v>634</v>
      </c>
      <c r="X29" s="100" t="s">
        <v>639</v>
      </c>
      <c r="Y29" s="107" t="s">
        <v>15</v>
      </c>
      <c r="Z29" s="109" t="s">
        <v>640</v>
      </c>
      <c r="AA29" s="243"/>
    </row>
    <row r="30" spans="1:27" ht="53.25" customHeight="1" thickTop="1" thickBot="1" x14ac:dyDescent="0.35">
      <c r="A30" s="88">
        <v>20</v>
      </c>
      <c r="B30" s="120" t="s">
        <v>553</v>
      </c>
      <c r="C30" s="191" t="s">
        <v>17</v>
      </c>
      <c r="D30" s="202" t="s">
        <v>54</v>
      </c>
      <c r="E30" s="202" t="s">
        <v>309</v>
      </c>
      <c r="F30" s="192" t="s">
        <v>24</v>
      </c>
      <c r="G30" s="189"/>
      <c r="H30" s="190">
        <v>861223</v>
      </c>
      <c r="I30" s="260">
        <v>160332</v>
      </c>
      <c r="J30" s="260">
        <v>356281</v>
      </c>
      <c r="K30" s="260">
        <v>211670</v>
      </c>
      <c r="L30" s="260">
        <v>132940</v>
      </c>
      <c r="M30" s="260">
        <v>107255</v>
      </c>
      <c r="N30" s="260">
        <v>282834.34999999998</v>
      </c>
      <c r="O30" s="260"/>
      <c r="P30" s="260"/>
      <c r="Q30" s="260"/>
      <c r="R30" s="260"/>
      <c r="S30" s="261"/>
      <c r="T30" s="120" t="s">
        <v>751</v>
      </c>
      <c r="U30" s="102">
        <v>2024</v>
      </c>
      <c r="V30" s="102">
        <v>2027</v>
      </c>
      <c r="W30" s="126" t="s">
        <v>465</v>
      </c>
      <c r="X30" s="110"/>
      <c r="Y30" s="100" t="s">
        <v>15</v>
      </c>
      <c r="Z30" s="102"/>
      <c r="AA30" s="192"/>
    </row>
    <row r="31" spans="1:27" ht="172.5" customHeight="1" thickTop="1" thickBot="1" x14ac:dyDescent="0.35">
      <c r="A31" s="88" t="s">
        <v>632</v>
      </c>
      <c r="B31" s="146" t="s">
        <v>628</v>
      </c>
      <c r="C31" s="203" t="s">
        <v>37</v>
      </c>
      <c r="D31" s="203" t="s">
        <v>629</v>
      </c>
      <c r="E31" s="203" t="s">
        <v>630</v>
      </c>
      <c r="F31" s="121" t="s">
        <v>24</v>
      </c>
      <c r="G31" s="163"/>
      <c r="H31" s="164">
        <v>90000</v>
      </c>
      <c r="I31" s="164"/>
      <c r="J31" s="164">
        <v>30000</v>
      </c>
      <c r="K31" s="164">
        <v>60000</v>
      </c>
      <c r="L31" s="164"/>
      <c r="M31" s="164"/>
      <c r="N31" s="164">
        <v>0</v>
      </c>
      <c r="O31" s="164"/>
      <c r="P31" s="216">
        <v>1</v>
      </c>
      <c r="Q31" s="164"/>
      <c r="R31" s="164"/>
      <c r="S31" s="165"/>
      <c r="T31" s="277" t="s">
        <v>766</v>
      </c>
      <c r="U31" s="76">
        <v>2025</v>
      </c>
      <c r="V31" s="76">
        <v>2026</v>
      </c>
      <c r="W31" s="121" t="s">
        <v>33</v>
      </c>
      <c r="X31" s="75" t="s">
        <v>631</v>
      </c>
      <c r="Y31" s="111" t="s">
        <v>15</v>
      </c>
      <c r="Z31" s="111"/>
      <c r="AA31" s="163"/>
    </row>
    <row r="32" spans="1:27" ht="73.5" customHeight="1" thickTop="1" thickBot="1" x14ac:dyDescent="0.35">
      <c r="A32" s="88">
        <v>20.2</v>
      </c>
      <c r="B32" s="148" t="s">
        <v>709</v>
      </c>
      <c r="C32" s="203" t="s">
        <v>17</v>
      </c>
      <c r="D32" s="203" t="s">
        <v>636</v>
      </c>
      <c r="E32" s="203" t="s">
        <v>712</v>
      </c>
      <c r="F32" s="121" t="s">
        <v>24</v>
      </c>
      <c r="G32" s="163"/>
      <c r="H32" s="164">
        <v>60000</v>
      </c>
      <c r="I32" s="164">
        <v>40000</v>
      </c>
      <c r="J32" s="164">
        <v>80000</v>
      </c>
      <c r="K32" s="164">
        <v>40000</v>
      </c>
      <c r="L32" s="164">
        <v>40000</v>
      </c>
      <c r="M32" s="164">
        <v>10062</v>
      </c>
      <c r="N32" s="164">
        <v>68060</v>
      </c>
      <c r="O32" s="164"/>
      <c r="P32" s="216"/>
      <c r="Q32" s="164"/>
      <c r="R32" s="164"/>
      <c r="S32" s="165"/>
      <c r="T32" s="132" t="s">
        <v>756</v>
      </c>
      <c r="U32" s="76">
        <v>2024</v>
      </c>
      <c r="V32" s="76">
        <v>2027</v>
      </c>
      <c r="W32" s="121" t="s">
        <v>465</v>
      </c>
      <c r="X32" s="75"/>
      <c r="Y32" s="111" t="s">
        <v>710</v>
      </c>
      <c r="Z32" s="111"/>
      <c r="AA32" s="163" t="s">
        <v>711</v>
      </c>
    </row>
    <row r="33" spans="1:27" ht="83.25" customHeight="1" thickTop="1" thickBot="1" x14ac:dyDescent="0.35">
      <c r="A33" s="88">
        <v>20.3</v>
      </c>
      <c r="B33" s="148" t="s">
        <v>723</v>
      </c>
      <c r="C33" s="204" t="s">
        <v>17</v>
      </c>
      <c r="D33" s="202" t="s">
        <v>54</v>
      </c>
      <c r="E33" s="202" t="s">
        <v>309</v>
      </c>
      <c r="F33" s="121" t="s">
        <v>726</v>
      </c>
      <c r="G33" s="163"/>
      <c r="H33" s="164">
        <v>48146</v>
      </c>
      <c r="I33" s="164">
        <v>37150</v>
      </c>
      <c r="J33" s="164">
        <v>50881</v>
      </c>
      <c r="K33" s="164">
        <v>48146</v>
      </c>
      <c r="L33" s="164"/>
      <c r="M33" s="164"/>
      <c r="N33" s="164"/>
      <c r="O33" s="164"/>
      <c r="P33" s="216">
        <v>1</v>
      </c>
      <c r="Q33" s="164"/>
      <c r="R33" s="164"/>
      <c r="S33" s="165"/>
      <c r="T33" s="133" t="s">
        <v>724</v>
      </c>
      <c r="U33" s="76">
        <v>2024</v>
      </c>
      <c r="V33" s="76">
        <v>2026</v>
      </c>
      <c r="W33" s="121" t="s">
        <v>465</v>
      </c>
      <c r="X33" s="75" t="s">
        <v>725</v>
      </c>
      <c r="Y33" s="111"/>
      <c r="Z33" s="111"/>
      <c r="AA33" s="163"/>
    </row>
    <row r="34" spans="1:27" s="59" customFormat="1" ht="288" customHeight="1" thickTop="1" thickBot="1" x14ac:dyDescent="0.35">
      <c r="A34" s="88">
        <v>21</v>
      </c>
      <c r="B34" s="127" t="s">
        <v>464</v>
      </c>
      <c r="C34" s="161" t="s">
        <v>17</v>
      </c>
      <c r="D34" s="161" t="s">
        <v>54</v>
      </c>
      <c r="E34" s="161" t="s">
        <v>309</v>
      </c>
      <c r="F34" s="195" t="s">
        <v>26</v>
      </c>
      <c r="G34" s="196"/>
      <c r="H34" s="197">
        <v>2223765</v>
      </c>
      <c r="I34" s="197"/>
      <c r="J34" s="197">
        <v>2223765</v>
      </c>
      <c r="K34" s="197">
        <v>560618</v>
      </c>
      <c r="L34" s="197">
        <v>128000</v>
      </c>
      <c r="M34" s="197"/>
      <c r="N34" s="164">
        <v>928438.22</v>
      </c>
      <c r="O34" s="197"/>
      <c r="P34" s="197">
        <f>H34-Q34</f>
        <v>1423765</v>
      </c>
      <c r="Q34" s="197">
        <v>800000</v>
      </c>
      <c r="R34" s="197"/>
      <c r="S34" s="199"/>
      <c r="T34" s="121" t="s">
        <v>489</v>
      </c>
      <c r="U34" s="87">
        <v>2025</v>
      </c>
      <c r="V34" s="39">
        <v>2027</v>
      </c>
      <c r="W34" s="127" t="s">
        <v>33</v>
      </c>
      <c r="X34" s="36" t="s">
        <v>463</v>
      </c>
      <c r="Y34" s="54" t="s">
        <v>15</v>
      </c>
      <c r="Z34" s="38" t="s">
        <v>462</v>
      </c>
      <c r="AA34" s="196" t="s">
        <v>556</v>
      </c>
    </row>
    <row r="35" spans="1:27" s="59" customFormat="1" ht="74.25" customHeight="1" thickTop="1" thickBot="1" x14ac:dyDescent="0.35">
      <c r="A35" s="88">
        <v>22</v>
      </c>
      <c r="B35" s="127" t="s">
        <v>414</v>
      </c>
      <c r="C35" s="161" t="s">
        <v>17</v>
      </c>
      <c r="D35" s="161" t="s">
        <v>54</v>
      </c>
      <c r="E35" s="161" t="s">
        <v>435</v>
      </c>
      <c r="F35" s="127" t="s">
        <v>26</v>
      </c>
      <c r="G35" s="196"/>
      <c r="H35" s="197">
        <v>1150000</v>
      </c>
      <c r="I35" s="197"/>
      <c r="J35" s="197"/>
      <c r="L35" s="197">
        <v>1150000</v>
      </c>
      <c r="M35" s="197"/>
      <c r="N35" s="164"/>
      <c r="O35" s="197"/>
      <c r="P35" s="197">
        <v>850000</v>
      </c>
      <c r="Q35" s="197">
        <v>300000</v>
      </c>
      <c r="R35" s="197"/>
      <c r="S35" s="199"/>
      <c r="T35" s="127" t="s">
        <v>417</v>
      </c>
      <c r="U35" s="39">
        <v>2024</v>
      </c>
      <c r="V35" s="39">
        <v>2027</v>
      </c>
      <c r="W35" s="127" t="s">
        <v>33</v>
      </c>
      <c r="X35" s="36" t="s">
        <v>415</v>
      </c>
      <c r="Y35" s="54" t="s">
        <v>23</v>
      </c>
      <c r="Z35" s="60" t="s">
        <v>416</v>
      </c>
      <c r="AA35" s="196"/>
    </row>
    <row r="36" spans="1:27" s="58" customFormat="1" ht="46.5" thickTop="1" thickBot="1" x14ac:dyDescent="0.35">
      <c r="A36" s="88">
        <v>23</v>
      </c>
      <c r="B36" s="127" t="s">
        <v>412</v>
      </c>
      <c r="C36" s="161" t="s">
        <v>17</v>
      </c>
      <c r="D36" s="161" t="s">
        <v>54</v>
      </c>
      <c r="E36" s="161" t="s">
        <v>309</v>
      </c>
      <c r="F36" s="195" t="s">
        <v>35</v>
      </c>
      <c r="G36" s="196"/>
      <c r="H36" s="197">
        <v>307633</v>
      </c>
      <c r="I36" s="197"/>
      <c r="J36" s="197"/>
      <c r="K36" s="197"/>
      <c r="L36" s="197"/>
      <c r="M36" s="197"/>
      <c r="N36" s="164"/>
      <c r="O36" s="197"/>
      <c r="P36" s="197">
        <f>H36*0.15</f>
        <v>46144.95</v>
      </c>
      <c r="Q36" s="197">
        <f>H36*0.85</f>
        <v>261488.05</v>
      </c>
      <c r="R36" s="197"/>
      <c r="S36" s="199"/>
      <c r="T36" s="127" t="s">
        <v>395</v>
      </c>
      <c r="U36" s="39">
        <v>2025</v>
      </c>
      <c r="V36" s="39">
        <v>2027</v>
      </c>
      <c r="W36" s="127" t="s">
        <v>33</v>
      </c>
      <c r="X36" s="36" t="s">
        <v>463</v>
      </c>
      <c r="Y36" s="36" t="s">
        <v>23</v>
      </c>
      <c r="Z36" s="38" t="s">
        <v>312</v>
      </c>
      <c r="AA36" s="196"/>
    </row>
    <row r="37" spans="1:27" s="58" customFormat="1" ht="31.5" thickTop="1" thickBot="1" x14ac:dyDescent="0.35">
      <c r="A37" s="88">
        <v>24</v>
      </c>
      <c r="B37" s="127" t="s">
        <v>22</v>
      </c>
      <c r="C37" s="161" t="s">
        <v>17</v>
      </c>
      <c r="D37" s="161" t="s">
        <v>43</v>
      </c>
      <c r="E37" s="161" t="s">
        <v>53</v>
      </c>
      <c r="F37" s="195" t="s">
        <v>21</v>
      </c>
      <c r="G37" s="196"/>
      <c r="H37" s="197">
        <v>20000</v>
      </c>
      <c r="I37" s="197"/>
      <c r="J37" s="197">
        <v>20000</v>
      </c>
      <c r="K37" s="197"/>
      <c r="L37" s="197"/>
      <c r="M37" s="197"/>
      <c r="N37" s="164"/>
      <c r="O37" s="197"/>
      <c r="P37" s="197">
        <v>2000</v>
      </c>
      <c r="Q37" s="197">
        <v>18000</v>
      </c>
      <c r="R37" s="197"/>
      <c r="S37" s="199"/>
      <c r="T37" s="127" t="s">
        <v>112</v>
      </c>
      <c r="U37" s="39">
        <v>2025</v>
      </c>
      <c r="V37" s="39">
        <v>2027</v>
      </c>
      <c r="W37" s="127" t="s">
        <v>376</v>
      </c>
      <c r="X37" s="36" t="s">
        <v>554</v>
      </c>
      <c r="Y37" s="54" t="s">
        <v>23</v>
      </c>
      <c r="Z37" s="38" t="s">
        <v>312</v>
      </c>
      <c r="AA37" s="196"/>
    </row>
    <row r="38" spans="1:27" s="58" customFormat="1" ht="31.5" thickTop="1" thickBot="1" x14ac:dyDescent="0.35">
      <c r="A38" s="88">
        <v>25</v>
      </c>
      <c r="B38" s="127" t="s">
        <v>555</v>
      </c>
      <c r="C38" s="161" t="s">
        <v>17</v>
      </c>
      <c r="D38" s="161" t="s">
        <v>43</v>
      </c>
      <c r="E38" s="161" t="s">
        <v>308</v>
      </c>
      <c r="F38" s="195" t="s">
        <v>24</v>
      </c>
      <c r="G38" s="196"/>
      <c r="H38" s="197">
        <f>SUM(I38:K38)</f>
        <v>436488</v>
      </c>
      <c r="I38" s="197">
        <v>336488</v>
      </c>
      <c r="J38" s="197"/>
      <c r="K38" s="197">
        <v>100000</v>
      </c>
      <c r="L38" s="197">
        <v>100000</v>
      </c>
      <c r="M38" s="197"/>
      <c r="N38" s="164"/>
      <c r="O38" s="197"/>
      <c r="P38" s="197"/>
      <c r="Q38" s="197"/>
      <c r="R38" s="197"/>
      <c r="S38" s="199"/>
      <c r="T38" s="127" t="s">
        <v>560</v>
      </c>
      <c r="U38" s="39">
        <v>2024</v>
      </c>
      <c r="V38" s="39">
        <v>2027</v>
      </c>
      <c r="W38" s="127" t="s">
        <v>465</v>
      </c>
      <c r="X38" s="36"/>
      <c r="Y38" s="54" t="s">
        <v>15</v>
      </c>
      <c r="Z38" s="38"/>
      <c r="AA38" s="196"/>
    </row>
    <row r="39" spans="1:27" s="58" customFormat="1" ht="31.5" thickTop="1" thickBot="1" x14ac:dyDescent="0.35">
      <c r="A39" s="88">
        <v>26</v>
      </c>
      <c r="B39" s="127" t="s">
        <v>580</v>
      </c>
      <c r="C39" s="161" t="s">
        <v>17</v>
      </c>
      <c r="D39" s="161" t="s">
        <v>43</v>
      </c>
      <c r="E39" s="161" t="s">
        <v>308</v>
      </c>
      <c r="F39" s="195" t="s">
        <v>26</v>
      </c>
      <c r="G39" s="196"/>
      <c r="H39" s="197">
        <v>504115.81</v>
      </c>
      <c r="I39" s="197"/>
      <c r="J39" s="197"/>
      <c r="K39" s="197"/>
      <c r="L39" s="197"/>
      <c r="M39" s="197">
        <v>109291</v>
      </c>
      <c r="N39" s="164"/>
      <c r="O39" s="197"/>
      <c r="P39" s="197"/>
      <c r="Q39" s="197"/>
      <c r="R39" s="197"/>
      <c r="S39" s="199"/>
      <c r="T39" s="127" t="s">
        <v>581</v>
      </c>
      <c r="U39" s="39">
        <v>2023</v>
      </c>
      <c r="V39" s="39">
        <v>2025</v>
      </c>
      <c r="W39" s="127" t="s">
        <v>465</v>
      </c>
      <c r="X39" s="36"/>
      <c r="Y39" s="54" t="s">
        <v>544</v>
      </c>
      <c r="Z39" s="38"/>
      <c r="AA39" s="166" t="s">
        <v>604</v>
      </c>
    </row>
    <row r="40" spans="1:27" s="58" customFormat="1" ht="409.6" customHeight="1" thickTop="1" thickBot="1" x14ac:dyDescent="0.35">
      <c r="A40" s="88">
        <v>27</v>
      </c>
      <c r="B40" s="127" t="s">
        <v>488</v>
      </c>
      <c r="C40" s="161" t="s">
        <v>16</v>
      </c>
      <c r="D40" s="161" t="s">
        <v>44</v>
      </c>
      <c r="E40" s="161" t="s">
        <v>45</v>
      </c>
      <c r="F40" s="195" t="s">
        <v>26</v>
      </c>
      <c r="G40" s="196"/>
      <c r="H40" s="205">
        <v>1203653.76</v>
      </c>
      <c r="I40" s="208"/>
      <c r="J40" s="208">
        <v>1203654</v>
      </c>
      <c r="K40" s="208"/>
      <c r="L40" s="208"/>
      <c r="M40" s="208"/>
      <c r="N40" s="266">
        <v>982144.9</v>
      </c>
      <c r="O40" s="208"/>
      <c r="P40" s="197">
        <f>H40-Q40</f>
        <v>180548.08999999997</v>
      </c>
      <c r="Q40" s="197">
        <v>1023105.67</v>
      </c>
      <c r="R40" s="206"/>
      <c r="S40" s="199"/>
      <c r="T40" s="124" t="s">
        <v>753</v>
      </c>
      <c r="U40" s="39">
        <v>2024</v>
      </c>
      <c r="V40" s="39">
        <v>2025</v>
      </c>
      <c r="W40" s="127" t="s">
        <v>33</v>
      </c>
      <c r="X40" s="36"/>
      <c r="Y40" s="54" t="s">
        <v>544</v>
      </c>
      <c r="Z40" s="38" t="s">
        <v>480</v>
      </c>
      <c r="AA40" s="196"/>
    </row>
    <row r="41" spans="1:27" s="58" customFormat="1" ht="166.5" thickTop="1" thickBot="1" x14ac:dyDescent="0.35">
      <c r="A41" s="88">
        <v>28</v>
      </c>
      <c r="B41" s="121" t="s">
        <v>511</v>
      </c>
      <c r="C41" s="203" t="s">
        <v>16</v>
      </c>
      <c r="D41" s="203" t="s">
        <v>44</v>
      </c>
      <c r="E41" s="203" t="s">
        <v>45</v>
      </c>
      <c r="F41" s="162" t="s">
        <v>365</v>
      </c>
      <c r="G41" s="163"/>
      <c r="H41" s="201">
        <v>300000</v>
      </c>
      <c r="I41" s="266"/>
      <c r="J41" s="266">
        <v>300000</v>
      </c>
      <c r="K41" s="266"/>
      <c r="L41" s="266"/>
      <c r="M41" s="266"/>
      <c r="N41" s="266">
        <v>292525.65999999997</v>
      </c>
      <c r="O41" s="266"/>
      <c r="P41" s="164">
        <v>45000</v>
      </c>
      <c r="Q41" s="164">
        <v>255000</v>
      </c>
      <c r="R41" s="207"/>
      <c r="S41" s="165"/>
      <c r="T41" s="123" t="s">
        <v>513</v>
      </c>
      <c r="U41" s="112">
        <v>2025</v>
      </c>
      <c r="V41" s="112">
        <v>2025</v>
      </c>
      <c r="W41" s="121" t="s">
        <v>33</v>
      </c>
      <c r="X41" s="75"/>
      <c r="Y41" s="111" t="s">
        <v>544</v>
      </c>
      <c r="Z41" s="68" t="s">
        <v>512</v>
      </c>
      <c r="AA41" s="163"/>
    </row>
    <row r="42" spans="1:27" s="58" customFormat="1" ht="46.5" thickTop="1" thickBot="1" x14ac:dyDescent="0.35">
      <c r="A42" s="88">
        <v>29</v>
      </c>
      <c r="B42" s="127" t="s">
        <v>674</v>
      </c>
      <c r="C42" s="161" t="s">
        <v>17</v>
      </c>
      <c r="D42" s="161" t="s">
        <v>43</v>
      </c>
      <c r="E42" s="161" t="s">
        <v>308</v>
      </c>
      <c r="F42" s="195" t="s">
        <v>26</v>
      </c>
      <c r="G42" s="196"/>
      <c r="H42" s="197">
        <v>415374</v>
      </c>
      <c r="I42" s="197"/>
      <c r="J42" s="197">
        <v>415374</v>
      </c>
      <c r="K42" s="197"/>
      <c r="L42" s="197"/>
      <c r="M42" s="197"/>
      <c r="N42" s="164">
        <v>415374</v>
      </c>
      <c r="O42" s="197"/>
      <c r="P42" s="197">
        <v>415374</v>
      </c>
      <c r="Q42" s="197"/>
      <c r="R42" s="197"/>
      <c r="S42" s="197"/>
      <c r="T42" s="127" t="s">
        <v>675</v>
      </c>
      <c r="U42" s="87">
        <v>2025</v>
      </c>
      <c r="V42" s="87">
        <v>2025</v>
      </c>
      <c r="W42" s="127" t="s">
        <v>465</v>
      </c>
      <c r="X42" s="36"/>
      <c r="Y42" s="37" t="s">
        <v>544</v>
      </c>
      <c r="AA42" s="196" t="s">
        <v>556</v>
      </c>
    </row>
    <row r="43" spans="1:27" s="58" customFormat="1" ht="31.5" thickTop="1" thickBot="1" x14ac:dyDescent="0.35">
      <c r="A43" s="88">
        <v>30</v>
      </c>
      <c r="B43" s="127" t="s">
        <v>557</v>
      </c>
      <c r="C43" s="161" t="s">
        <v>17</v>
      </c>
      <c r="D43" s="161" t="s">
        <v>43</v>
      </c>
      <c r="E43" s="161" t="s">
        <v>308</v>
      </c>
      <c r="F43" s="195" t="s">
        <v>26</v>
      </c>
      <c r="G43" s="196"/>
      <c r="H43" s="197">
        <v>300000</v>
      </c>
      <c r="I43" s="197"/>
      <c r="J43" s="197"/>
      <c r="K43" s="72"/>
      <c r="L43" s="197">
        <v>300000</v>
      </c>
      <c r="M43" s="197"/>
      <c r="N43" s="164"/>
      <c r="O43" s="197"/>
      <c r="P43" s="197"/>
      <c r="Q43" s="197"/>
      <c r="R43" s="197"/>
      <c r="S43" s="199"/>
      <c r="T43" s="127" t="s">
        <v>558</v>
      </c>
      <c r="U43" s="39">
        <v>2025</v>
      </c>
      <c r="V43" s="39">
        <v>2027</v>
      </c>
      <c r="W43" s="127" t="s">
        <v>465</v>
      </c>
      <c r="X43" s="36"/>
      <c r="Y43" s="54" t="s">
        <v>23</v>
      </c>
      <c r="Z43" s="38"/>
      <c r="AA43" s="196"/>
    </row>
    <row r="44" spans="1:27" s="58" customFormat="1" ht="31.5" thickTop="1" thickBot="1" x14ac:dyDescent="0.35">
      <c r="A44" s="88">
        <v>31</v>
      </c>
      <c r="B44" s="127" t="s">
        <v>34</v>
      </c>
      <c r="C44" s="161" t="s">
        <v>17</v>
      </c>
      <c r="D44" s="161" t="s">
        <v>43</v>
      </c>
      <c r="E44" s="161" t="s">
        <v>308</v>
      </c>
      <c r="F44" s="195" t="s">
        <v>26</v>
      </c>
      <c r="G44" s="196"/>
      <c r="H44" s="197">
        <v>615757</v>
      </c>
      <c r="I44" s="197"/>
      <c r="J44" s="197"/>
      <c r="K44" s="72"/>
      <c r="L44" s="197">
        <v>615757</v>
      </c>
      <c r="M44" s="197"/>
      <c r="N44" s="164"/>
      <c r="O44" s="197"/>
      <c r="P44" s="197">
        <f>H44-R44</f>
        <v>615757</v>
      </c>
      <c r="Q44" s="197"/>
      <c r="R44" s="197"/>
      <c r="S44" s="197"/>
      <c r="T44" s="127" t="s">
        <v>471</v>
      </c>
      <c r="U44" s="39">
        <v>2025</v>
      </c>
      <c r="V44" s="39">
        <v>2027</v>
      </c>
      <c r="W44" s="127" t="s">
        <v>465</v>
      </c>
      <c r="X44" s="36"/>
      <c r="Y44" s="37"/>
      <c r="Z44" s="38"/>
      <c r="AA44" s="196"/>
    </row>
    <row r="45" spans="1:27" s="58" customFormat="1" ht="31.5" thickTop="1" thickBot="1" x14ac:dyDescent="0.35">
      <c r="A45" s="88">
        <v>32</v>
      </c>
      <c r="B45" s="127" t="s">
        <v>559</v>
      </c>
      <c r="C45" s="161" t="s">
        <v>17</v>
      </c>
      <c r="D45" s="161" t="s">
        <v>43</v>
      </c>
      <c r="E45" s="161" t="s">
        <v>308</v>
      </c>
      <c r="F45" s="195" t="s">
        <v>24</v>
      </c>
      <c r="G45" s="196"/>
      <c r="H45" s="197">
        <f>SUM(I45:K45)</f>
        <v>300000</v>
      </c>
      <c r="I45" s="197">
        <v>70000</v>
      </c>
      <c r="J45" s="197">
        <v>130000</v>
      </c>
      <c r="K45" s="197">
        <v>100000</v>
      </c>
      <c r="L45" s="197">
        <v>100000</v>
      </c>
      <c r="M45" s="197"/>
      <c r="N45" s="164">
        <v>130000</v>
      </c>
      <c r="O45" s="197"/>
      <c r="P45" s="197"/>
      <c r="Q45" s="197"/>
      <c r="R45" s="197"/>
      <c r="S45" s="199"/>
      <c r="T45" s="127" t="s">
        <v>561</v>
      </c>
      <c r="U45" s="39">
        <v>2024</v>
      </c>
      <c r="V45" s="39">
        <v>2027</v>
      </c>
      <c r="W45" s="127" t="s">
        <v>465</v>
      </c>
      <c r="X45" s="36"/>
      <c r="Y45" s="54" t="s">
        <v>15</v>
      </c>
      <c r="Z45" s="38"/>
      <c r="AA45" s="196"/>
    </row>
    <row r="46" spans="1:27" s="58" customFormat="1" ht="53.25" customHeight="1" thickTop="1" thickBot="1" x14ac:dyDescent="0.35">
      <c r="A46" s="88">
        <v>33</v>
      </c>
      <c r="B46" s="127" t="s">
        <v>562</v>
      </c>
      <c r="C46" s="161" t="s">
        <v>17</v>
      </c>
      <c r="D46" s="161" t="s">
        <v>43</v>
      </c>
      <c r="E46" s="161" t="s">
        <v>308</v>
      </c>
      <c r="F46" s="195" t="s">
        <v>24</v>
      </c>
      <c r="G46" s="196"/>
      <c r="H46" s="197">
        <f>SUM(I46:K46)</f>
        <v>2093546</v>
      </c>
      <c r="I46" s="197">
        <v>516000</v>
      </c>
      <c r="J46" s="197">
        <v>140000</v>
      </c>
      <c r="K46" s="197">
        <v>1437546</v>
      </c>
      <c r="L46" s="197"/>
      <c r="M46" s="197"/>
      <c r="N46" s="164">
        <v>743761.13</v>
      </c>
      <c r="O46" s="197"/>
      <c r="P46" s="197"/>
      <c r="Q46" s="197"/>
      <c r="R46" s="197"/>
      <c r="S46" s="199"/>
      <c r="T46" s="127" t="s">
        <v>680</v>
      </c>
      <c r="U46" s="39">
        <v>2024</v>
      </c>
      <c r="V46" s="39">
        <v>2027</v>
      </c>
      <c r="W46" s="127" t="s">
        <v>465</v>
      </c>
      <c r="X46" s="36"/>
      <c r="Y46" s="54" t="s">
        <v>15</v>
      </c>
      <c r="Z46" s="38"/>
      <c r="AA46" s="196"/>
    </row>
    <row r="47" spans="1:27" s="58" customFormat="1" ht="60" customHeight="1" thickTop="1" thickBot="1" x14ac:dyDescent="0.35">
      <c r="A47" s="88">
        <v>34</v>
      </c>
      <c r="B47" s="127" t="s">
        <v>563</v>
      </c>
      <c r="C47" s="161" t="s">
        <v>17</v>
      </c>
      <c r="D47" s="161" t="s">
        <v>43</v>
      </c>
      <c r="E47" s="161" t="s">
        <v>53</v>
      </c>
      <c r="F47" s="195" t="s">
        <v>24</v>
      </c>
      <c r="G47" s="196"/>
      <c r="H47" s="197" t="s">
        <v>759</v>
      </c>
      <c r="I47" s="208">
        <v>80000</v>
      </c>
      <c r="J47" s="208">
        <v>114544</v>
      </c>
      <c r="K47" s="208">
        <v>164550</v>
      </c>
      <c r="L47" s="208">
        <v>142062</v>
      </c>
      <c r="M47" s="208">
        <v>169481</v>
      </c>
      <c r="N47" s="266">
        <v>47716</v>
      </c>
      <c r="O47" s="208"/>
      <c r="P47" s="197"/>
      <c r="Q47" s="197"/>
      <c r="R47" s="197"/>
      <c r="S47" s="199"/>
      <c r="T47" s="127" t="s">
        <v>765</v>
      </c>
      <c r="U47" s="87">
        <v>2024</v>
      </c>
      <c r="V47" s="87">
        <v>2027</v>
      </c>
      <c r="W47" s="127" t="s">
        <v>465</v>
      </c>
      <c r="X47" s="36"/>
      <c r="Y47" s="54" t="s">
        <v>15</v>
      </c>
      <c r="Z47" s="37"/>
      <c r="AA47" s="196"/>
    </row>
    <row r="48" spans="1:27" s="58" customFormat="1" ht="54.75" customHeight="1" thickTop="1" thickBot="1" x14ac:dyDescent="0.35">
      <c r="A48" s="88">
        <v>35</v>
      </c>
      <c r="B48" s="127" t="s">
        <v>564</v>
      </c>
      <c r="C48" s="161" t="s">
        <v>17</v>
      </c>
      <c r="D48" s="161" t="s">
        <v>43</v>
      </c>
      <c r="E48" s="161" t="s">
        <v>53</v>
      </c>
      <c r="F48" s="195" t="s">
        <v>35</v>
      </c>
      <c r="G48" s="196"/>
      <c r="H48" s="208">
        <v>179335</v>
      </c>
      <c r="I48" s="208"/>
      <c r="J48" s="208">
        <v>179335</v>
      </c>
      <c r="K48" s="208"/>
      <c r="L48" s="208"/>
      <c r="M48" s="208"/>
      <c r="N48" s="266">
        <v>179335</v>
      </c>
      <c r="O48" s="208"/>
      <c r="P48" s="197">
        <v>179335</v>
      </c>
      <c r="Q48" s="197"/>
      <c r="R48" s="197"/>
      <c r="S48" s="199"/>
      <c r="T48" s="127" t="s">
        <v>565</v>
      </c>
      <c r="U48" s="39">
        <v>2025</v>
      </c>
      <c r="V48" s="39">
        <v>2025</v>
      </c>
      <c r="W48" s="127" t="s">
        <v>465</v>
      </c>
      <c r="X48" s="36"/>
      <c r="Y48" s="54" t="s">
        <v>544</v>
      </c>
      <c r="AA48" s="196" t="s">
        <v>556</v>
      </c>
    </row>
    <row r="49" spans="1:27" s="58" customFormat="1" ht="54.75" customHeight="1" thickTop="1" thickBot="1" x14ac:dyDescent="0.35">
      <c r="A49" s="88">
        <v>36</v>
      </c>
      <c r="B49" s="121" t="s">
        <v>691</v>
      </c>
      <c r="C49" s="203" t="s">
        <v>17</v>
      </c>
      <c r="D49" s="203" t="s">
        <v>43</v>
      </c>
      <c r="E49" s="203" t="s">
        <v>53</v>
      </c>
      <c r="F49" s="162" t="s">
        <v>60</v>
      </c>
      <c r="G49" s="163"/>
      <c r="H49" s="164">
        <v>95000</v>
      </c>
      <c r="I49" s="164"/>
      <c r="J49" s="164"/>
      <c r="K49" s="164">
        <v>95000</v>
      </c>
      <c r="L49" s="164"/>
      <c r="M49" s="164"/>
      <c r="N49" s="164"/>
      <c r="O49" s="164"/>
      <c r="P49" s="164">
        <v>31000</v>
      </c>
      <c r="Q49" s="164">
        <v>64000</v>
      </c>
      <c r="R49" s="164"/>
      <c r="S49" s="164"/>
      <c r="T49" s="121" t="s">
        <v>394</v>
      </c>
      <c r="U49" s="75">
        <v>2025</v>
      </c>
      <c r="V49" s="75">
        <v>2026</v>
      </c>
      <c r="W49" s="121" t="s">
        <v>33</v>
      </c>
      <c r="X49" s="75" t="s">
        <v>704</v>
      </c>
      <c r="Y49" s="111" t="s">
        <v>757</v>
      </c>
      <c r="Z49" s="68" t="s">
        <v>312</v>
      </c>
      <c r="AA49" s="163" t="s">
        <v>407</v>
      </c>
    </row>
    <row r="50" spans="1:27" s="49" customFormat="1" ht="64.5" customHeight="1" thickTop="1" thickBot="1" x14ac:dyDescent="0.35">
      <c r="A50" s="88">
        <v>37</v>
      </c>
      <c r="B50" s="127" t="s">
        <v>607</v>
      </c>
      <c r="C50" s="161" t="s">
        <v>17</v>
      </c>
      <c r="D50" s="161" t="s">
        <v>43</v>
      </c>
      <c r="E50" s="161" t="s">
        <v>308</v>
      </c>
      <c r="F50" s="162" t="s">
        <v>24</v>
      </c>
      <c r="G50" s="163"/>
      <c r="H50" s="164">
        <f t="shared" ref="H50:H54" si="0">SUM(I50:K50)</f>
        <v>190688</v>
      </c>
      <c r="I50" s="164">
        <v>81000</v>
      </c>
      <c r="J50" s="164">
        <v>102800</v>
      </c>
      <c r="K50" s="164">
        <v>6888</v>
      </c>
      <c r="L50" s="164"/>
      <c r="M50" s="164"/>
      <c r="N50" s="164"/>
      <c r="O50" s="164"/>
      <c r="P50" s="164">
        <v>190688</v>
      </c>
      <c r="Q50" s="164"/>
      <c r="R50" s="164"/>
      <c r="S50" s="165"/>
      <c r="T50" s="121" t="s">
        <v>566</v>
      </c>
      <c r="U50" s="112">
        <v>2024</v>
      </c>
      <c r="V50" s="112">
        <v>2026</v>
      </c>
      <c r="W50" s="121" t="s">
        <v>465</v>
      </c>
      <c r="X50" s="95"/>
      <c r="Y50" s="113" t="s">
        <v>15</v>
      </c>
      <c r="Z50" s="114"/>
      <c r="AA50" s="244"/>
    </row>
    <row r="51" spans="1:27" ht="21.75" customHeight="1" thickTop="1" thickBot="1" x14ac:dyDescent="0.35">
      <c r="A51" s="88">
        <v>38</v>
      </c>
      <c r="B51" s="124" t="s">
        <v>567</v>
      </c>
      <c r="C51" s="161" t="s">
        <v>17</v>
      </c>
      <c r="D51" s="161" t="s">
        <v>43</v>
      </c>
      <c r="E51" s="161" t="s">
        <v>308</v>
      </c>
      <c r="F51" s="162" t="s">
        <v>24</v>
      </c>
      <c r="G51" s="159"/>
      <c r="H51" s="160">
        <v>448045</v>
      </c>
      <c r="I51" s="164">
        <v>149673</v>
      </c>
      <c r="J51" s="164">
        <v>258372</v>
      </c>
      <c r="K51" s="235">
        <v>40000</v>
      </c>
      <c r="L51" s="256">
        <v>371653</v>
      </c>
      <c r="M51" s="164"/>
      <c r="N51" s="164"/>
      <c r="O51" s="164"/>
      <c r="P51" s="164">
        <v>1006882</v>
      </c>
      <c r="Q51" s="164"/>
      <c r="R51" s="164"/>
      <c r="S51" s="165"/>
      <c r="T51" s="123" t="s">
        <v>568</v>
      </c>
      <c r="U51" s="96">
        <v>2024</v>
      </c>
      <c r="V51" s="96">
        <v>2027</v>
      </c>
      <c r="W51" s="121" t="s">
        <v>465</v>
      </c>
      <c r="X51" s="103"/>
      <c r="Y51" s="107" t="s">
        <v>15</v>
      </c>
      <c r="Z51" s="99"/>
      <c r="AA51" s="159"/>
    </row>
    <row r="52" spans="1:27" s="166" customFormat="1" ht="46.5" thickTop="1" thickBot="1" x14ac:dyDescent="0.3">
      <c r="A52" s="158">
        <v>38.1</v>
      </c>
      <c r="B52" s="127" t="s">
        <v>713</v>
      </c>
      <c r="C52" s="161" t="s">
        <v>17</v>
      </c>
      <c r="D52" s="161" t="s">
        <v>43</v>
      </c>
      <c r="E52" s="161" t="s">
        <v>308</v>
      </c>
      <c r="F52" s="162" t="s">
        <v>688</v>
      </c>
      <c r="G52" s="163"/>
      <c r="H52" s="164">
        <v>465101</v>
      </c>
      <c r="I52" s="164"/>
      <c r="J52" s="164"/>
      <c r="K52" s="164">
        <v>465101</v>
      </c>
      <c r="L52" s="164"/>
      <c r="M52" s="164"/>
      <c r="N52" s="164"/>
      <c r="O52" s="164"/>
      <c r="P52" s="164">
        <v>465101</v>
      </c>
      <c r="Q52" s="164"/>
      <c r="R52" s="164"/>
      <c r="S52" s="165"/>
      <c r="T52" s="121" t="s">
        <v>714</v>
      </c>
      <c r="U52" s="162">
        <v>2026</v>
      </c>
      <c r="V52" s="162">
        <v>2026</v>
      </c>
      <c r="W52" s="121" t="s">
        <v>465</v>
      </c>
      <c r="X52" s="121"/>
      <c r="Y52" s="132" t="s">
        <v>23</v>
      </c>
      <c r="Z52" s="163"/>
      <c r="AA52" s="163" t="s">
        <v>717</v>
      </c>
    </row>
    <row r="53" spans="1:27" ht="31.5" thickTop="1" thickBot="1" x14ac:dyDescent="0.35">
      <c r="A53" s="88">
        <v>39</v>
      </c>
      <c r="B53" s="124" t="s">
        <v>569</v>
      </c>
      <c r="C53" s="161" t="s">
        <v>17</v>
      </c>
      <c r="D53" s="161" t="s">
        <v>49</v>
      </c>
      <c r="E53" s="161" t="s">
        <v>56</v>
      </c>
      <c r="F53" s="162" t="s">
        <v>24</v>
      </c>
      <c r="G53" s="159"/>
      <c r="H53" s="160">
        <f t="shared" si="0"/>
        <v>227915</v>
      </c>
      <c r="I53" s="164">
        <v>16745</v>
      </c>
      <c r="J53" s="164">
        <v>25256</v>
      </c>
      <c r="K53" s="164">
        <v>185914</v>
      </c>
      <c r="L53" s="164"/>
      <c r="M53" s="164">
        <v>16732</v>
      </c>
      <c r="N53" s="164"/>
      <c r="O53" s="164"/>
      <c r="P53" s="164">
        <v>227915</v>
      </c>
      <c r="Q53" s="164"/>
      <c r="R53" s="164"/>
      <c r="S53" s="165"/>
      <c r="T53" s="123" t="s">
        <v>570</v>
      </c>
      <c r="U53" s="96">
        <v>2024</v>
      </c>
      <c r="V53" s="96">
        <v>2026</v>
      </c>
      <c r="W53" s="121" t="s">
        <v>465</v>
      </c>
      <c r="X53" s="103"/>
      <c r="Y53" s="107" t="s">
        <v>15</v>
      </c>
      <c r="Z53" s="99"/>
      <c r="AA53" s="159"/>
    </row>
    <row r="54" spans="1:27" s="58" customFormat="1" thickTop="1" thickBot="1" x14ac:dyDescent="0.35">
      <c r="A54" s="88">
        <v>40</v>
      </c>
      <c r="B54" s="127" t="s">
        <v>280</v>
      </c>
      <c r="C54" s="161" t="s">
        <v>17</v>
      </c>
      <c r="D54" s="161" t="s">
        <v>49</v>
      </c>
      <c r="E54" s="161" t="s">
        <v>571</v>
      </c>
      <c r="F54" s="162" t="s">
        <v>24</v>
      </c>
      <c r="G54" s="163"/>
      <c r="H54" s="164">
        <f t="shared" si="0"/>
        <v>157864</v>
      </c>
      <c r="I54" s="164">
        <v>68893</v>
      </c>
      <c r="J54" s="164">
        <v>38971</v>
      </c>
      <c r="K54" s="164">
        <v>50000</v>
      </c>
      <c r="L54" s="164"/>
      <c r="M54" s="164">
        <v>30000</v>
      </c>
      <c r="N54" s="164">
        <v>31368.5</v>
      </c>
      <c r="O54" s="164"/>
      <c r="P54" s="164"/>
      <c r="Q54" s="164"/>
      <c r="R54" s="164"/>
      <c r="S54" s="165"/>
      <c r="T54" s="121" t="s">
        <v>572</v>
      </c>
      <c r="U54" s="76">
        <v>2024</v>
      </c>
      <c r="V54" s="76">
        <v>2026</v>
      </c>
      <c r="W54" s="121" t="s">
        <v>465</v>
      </c>
      <c r="X54" s="75"/>
      <c r="Y54" s="113" t="s">
        <v>15</v>
      </c>
      <c r="Z54" s="68"/>
      <c r="AA54" s="163"/>
    </row>
    <row r="55" spans="1:27" ht="72.75" customHeight="1" thickTop="1" thickBot="1" x14ac:dyDescent="0.35">
      <c r="A55" s="88">
        <v>41</v>
      </c>
      <c r="B55" s="124" t="s">
        <v>573</v>
      </c>
      <c r="C55" s="161" t="s">
        <v>17</v>
      </c>
      <c r="D55" s="161" t="s">
        <v>49</v>
      </c>
      <c r="E55" s="161" t="s">
        <v>56</v>
      </c>
      <c r="F55" s="162" t="s">
        <v>24</v>
      </c>
      <c r="G55" s="159"/>
      <c r="H55" s="160">
        <f>SUM(I55:L55)</f>
        <v>956924</v>
      </c>
      <c r="I55" s="164">
        <v>90000</v>
      </c>
      <c r="J55" s="164">
        <v>55000</v>
      </c>
      <c r="L55" s="164">
        <v>811924</v>
      </c>
      <c r="M55" s="164"/>
      <c r="N55" s="164">
        <v>60000</v>
      </c>
      <c r="O55" s="164"/>
      <c r="P55" s="164">
        <v>956924</v>
      </c>
      <c r="Q55" s="164"/>
      <c r="R55" s="164"/>
      <c r="S55" s="165"/>
      <c r="T55" s="123" t="s">
        <v>574</v>
      </c>
      <c r="U55" s="96">
        <v>2024</v>
      </c>
      <c r="V55" s="96">
        <v>2027</v>
      </c>
      <c r="W55" s="121" t="s">
        <v>575</v>
      </c>
      <c r="X55" s="103"/>
      <c r="Y55" s="107" t="s">
        <v>15</v>
      </c>
      <c r="Z55" s="99"/>
      <c r="AA55" s="241" t="s">
        <v>576</v>
      </c>
    </row>
    <row r="56" spans="1:27" s="58" customFormat="1" ht="76.5" customHeight="1" thickTop="1" thickBot="1" x14ac:dyDescent="0.35">
      <c r="A56" s="88">
        <v>41.1</v>
      </c>
      <c r="B56" s="127" t="s">
        <v>715</v>
      </c>
      <c r="C56" s="161" t="s">
        <v>17</v>
      </c>
      <c r="D56" s="161" t="s">
        <v>49</v>
      </c>
      <c r="E56" s="161" t="s">
        <v>56</v>
      </c>
      <c r="F56" s="162" t="s">
        <v>24</v>
      </c>
      <c r="G56" s="163"/>
      <c r="H56" s="164">
        <v>118098</v>
      </c>
      <c r="I56" s="164">
        <v>12745</v>
      </c>
      <c r="J56" s="164">
        <v>25256</v>
      </c>
      <c r="K56" s="164">
        <v>59049</v>
      </c>
      <c r="L56" s="164">
        <v>59049</v>
      </c>
      <c r="M56" s="164"/>
      <c r="N56" s="164"/>
      <c r="O56" s="164"/>
      <c r="P56" s="164"/>
      <c r="Q56" s="164"/>
      <c r="R56" s="164"/>
      <c r="S56" s="165"/>
      <c r="T56" s="121" t="s">
        <v>716</v>
      </c>
      <c r="U56" s="76">
        <v>2024</v>
      </c>
      <c r="V56" s="76">
        <v>2027</v>
      </c>
      <c r="W56" s="121" t="s">
        <v>465</v>
      </c>
      <c r="X56" s="75"/>
      <c r="Y56" s="113" t="s">
        <v>23</v>
      </c>
      <c r="Z56" s="68"/>
      <c r="AA56" s="245"/>
    </row>
    <row r="57" spans="1:27" ht="72.75" customHeight="1" thickTop="1" thickBot="1" x14ac:dyDescent="0.35">
      <c r="A57" s="88">
        <v>42</v>
      </c>
      <c r="B57" s="124" t="s">
        <v>577</v>
      </c>
      <c r="C57" s="161" t="s">
        <v>17</v>
      </c>
      <c r="D57" s="161" t="s">
        <v>43</v>
      </c>
      <c r="E57" s="161" t="s">
        <v>53</v>
      </c>
      <c r="F57" s="162" t="s">
        <v>24</v>
      </c>
      <c r="G57" s="159"/>
      <c r="H57" s="160">
        <v>571786</v>
      </c>
      <c r="I57" s="164">
        <v>70000</v>
      </c>
      <c r="J57" s="164">
        <v>176034</v>
      </c>
      <c r="K57" s="164">
        <v>63752</v>
      </c>
      <c r="L57" s="164">
        <v>262000</v>
      </c>
      <c r="M57" s="164">
        <v>4656</v>
      </c>
      <c r="N57" s="164">
        <v>70202</v>
      </c>
      <c r="O57" s="164"/>
      <c r="P57" s="164">
        <v>426034</v>
      </c>
      <c r="Q57" s="164"/>
      <c r="R57" s="164"/>
      <c r="S57" s="165"/>
      <c r="T57" s="121" t="s">
        <v>722</v>
      </c>
      <c r="U57" s="96">
        <v>2024</v>
      </c>
      <c r="V57" s="96">
        <v>2027</v>
      </c>
      <c r="W57" s="121" t="s">
        <v>465</v>
      </c>
      <c r="X57" s="103"/>
      <c r="Y57" s="107" t="s">
        <v>15</v>
      </c>
      <c r="Z57" s="99"/>
      <c r="AA57" s="241"/>
    </row>
    <row r="58" spans="1:27" ht="72.75" customHeight="1" thickTop="1" thickBot="1" x14ac:dyDescent="0.35">
      <c r="A58" s="88">
        <v>43</v>
      </c>
      <c r="B58" s="127" t="s">
        <v>467</v>
      </c>
      <c r="C58" s="169" t="s">
        <v>17</v>
      </c>
      <c r="D58" s="169" t="s">
        <v>43</v>
      </c>
      <c r="E58" s="169" t="s">
        <v>53</v>
      </c>
      <c r="F58" s="162" t="s">
        <v>64</v>
      </c>
      <c r="G58" s="163"/>
      <c r="H58" s="164">
        <v>203391</v>
      </c>
      <c r="I58" s="164"/>
      <c r="J58" s="164"/>
      <c r="K58" s="164">
        <v>203391</v>
      </c>
      <c r="L58" s="164"/>
      <c r="M58" s="164"/>
      <c r="N58" s="164"/>
      <c r="O58" s="164"/>
      <c r="P58" s="164">
        <v>203391</v>
      </c>
      <c r="Q58" s="164"/>
      <c r="R58" s="164"/>
      <c r="S58" s="165"/>
      <c r="T58" s="121" t="s">
        <v>468</v>
      </c>
      <c r="U58" s="112">
        <v>2026</v>
      </c>
      <c r="V58" s="112">
        <v>2027</v>
      </c>
      <c r="W58" s="123" t="s">
        <v>465</v>
      </c>
      <c r="X58" s="95" t="s">
        <v>466</v>
      </c>
      <c r="Y58" s="111" t="s">
        <v>23</v>
      </c>
      <c r="Z58" s="81"/>
      <c r="AA58" s="163" t="s">
        <v>556</v>
      </c>
    </row>
    <row r="59" spans="1:27" ht="72.75" customHeight="1" thickTop="1" thickBot="1" x14ac:dyDescent="0.35">
      <c r="A59" s="88">
        <v>43.1</v>
      </c>
      <c r="B59" s="121" t="s">
        <v>692</v>
      </c>
      <c r="C59" s="175" t="s">
        <v>17</v>
      </c>
      <c r="D59" s="175" t="s">
        <v>43</v>
      </c>
      <c r="E59" s="175" t="s">
        <v>53</v>
      </c>
      <c r="F59" s="162" t="s">
        <v>25</v>
      </c>
      <c r="G59" s="163"/>
      <c r="H59" s="209">
        <v>40867.58</v>
      </c>
      <c r="I59" s="164"/>
      <c r="J59" s="164">
        <v>49985</v>
      </c>
      <c r="K59" s="209">
        <f>H59</f>
        <v>40867.58</v>
      </c>
      <c r="L59" s="209"/>
      <c r="M59" s="164"/>
      <c r="N59" s="164">
        <v>49985</v>
      </c>
      <c r="O59" s="164"/>
      <c r="P59" s="209" t="s">
        <v>761</v>
      </c>
      <c r="Q59" s="209" t="s">
        <v>760</v>
      </c>
      <c r="R59" s="164"/>
      <c r="S59" s="165"/>
      <c r="T59" s="121" t="s">
        <v>762</v>
      </c>
      <c r="U59" s="112">
        <v>2025</v>
      </c>
      <c r="V59" s="112">
        <v>2026</v>
      </c>
      <c r="W59" s="121" t="s">
        <v>33</v>
      </c>
      <c r="X59" s="95" t="s">
        <v>465</v>
      </c>
      <c r="Y59" s="107" t="s">
        <v>15</v>
      </c>
      <c r="Z59" s="1" t="s">
        <v>693</v>
      </c>
      <c r="AA59" s="163"/>
    </row>
    <row r="60" spans="1:27" s="49" customFormat="1" ht="77.25" customHeight="1" thickTop="1" thickBot="1" x14ac:dyDescent="0.35">
      <c r="A60" s="88">
        <v>44</v>
      </c>
      <c r="B60" s="127" t="s">
        <v>408</v>
      </c>
      <c r="C60" s="169" t="s">
        <v>17</v>
      </c>
      <c r="D60" s="169" t="s">
        <v>49</v>
      </c>
      <c r="E60" s="169" t="s">
        <v>56</v>
      </c>
      <c r="F60" s="195" t="s">
        <v>60</v>
      </c>
      <c r="G60" s="196"/>
      <c r="H60" s="197">
        <v>27830</v>
      </c>
      <c r="I60" s="197"/>
      <c r="J60" s="197"/>
      <c r="K60" s="58"/>
      <c r="L60" s="197">
        <v>27830</v>
      </c>
      <c r="M60" s="197"/>
      <c r="N60" s="164"/>
      <c r="O60" s="197"/>
      <c r="P60" s="197">
        <v>27830</v>
      </c>
      <c r="Q60" s="197"/>
      <c r="R60" s="197"/>
      <c r="S60" s="199"/>
      <c r="T60" s="127" t="s">
        <v>427</v>
      </c>
      <c r="U60" s="39">
        <v>2024</v>
      </c>
      <c r="V60" s="39">
        <v>2027</v>
      </c>
      <c r="W60" s="124" t="s">
        <v>465</v>
      </c>
      <c r="X60" s="46" t="s">
        <v>375</v>
      </c>
      <c r="Y60" s="54"/>
      <c r="Z60" s="54"/>
      <c r="AA60" s="196"/>
    </row>
    <row r="61" spans="1:27" s="58" customFormat="1" ht="34.5" thickTop="1" thickBot="1" x14ac:dyDescent="0.35">
      <c r="A61" s="88">
        <v>45</v>
      </c>
      <c r="B61" s="127" t="s">
        <v>401</v>
      </c>
      <c r="C61" s="161" t="s">
        <v>17</v>
      </c>
      <c r="D61" s="161" t="s">
        <v>55</v>
      </c>
      <c r="E61" s="161" t="s">
        <v>379</v>
      </c>
      <c r="F61" s="195" t="s">
        <v>60</v>
      </c>
      <c r="G61" s="196">
        <v>155</v>
      </c>
      <c r="H61" s="197">
        <v>2400000</v>
      </c>
      <c r="I61" s="197"/>
      <c r="J61" s="197"/>
      <c r="K61" s="197"/>
      <c r="L61" s="197"/>
      <c r="M61" s="197"/>
      <c r="N61" s="164"/>
      <c r="O61" s="197"/>
      <c r="P61" s="198">
        <v>0.15</v>
      </c>
      <c r="Q61" s="198">
        <v>0.85</v>
      </c>
      <c r="R61" s="197"/>
      <c r="S61" s="199"/>
      <c r="T61" s="127" t="s">
        <v>400</v>
      </c>
      <c r="U61" s="39">
        <v>2022</v>
      </c>
      <c r="V61" s="39">
        <v>2027</v>
      </c>
      <c r="W61" s="127" t="s">
        <v>33</v>
      </c>
      <c r="X61" s="36" t="s">
        <v>351</v>
      </c>
      <c r="Y61" s="54" t="s">
        <v>23</v>
      </c>
      <c r="Z61" s="54" t="s">
        <v>402</v>
      </c>
      <c r="AA61" s="196"/>
    </row>
    <row r="62" spans="1:27" s="58" customFormat="1" ht="61.5" thickTop="1" thickBot="1" x14ac:dyDescent="0.35">
      <c r="A62" s="88">
        <v>46</v>
      </c>
      <c r="B62" s="127" t="s">
        <v>377</v>
      </c>
      <c r="C62" s="161" t="s">
        <v>37</v>
      </c>
      <c r="D62" s="161" t="s">
        <v>41</v>
      </c>
      <c r="E62" s="161" t="s">
        <v>51</v>
      </c>
      <c r="F62" s="195" t="s">
        <v>60</v>
      </c>
      <c r="G62" s="196">
        <v>154</v>
      </c>
      <c r="H62" s="197">
        <v>1120000</v>
      </c>
      <c r="I62" s="197"/>
      <c r="J62" s="197"/>
      <c r="K62" s="197"/>
      <c r="L62" s="197"/>
      <c r="M62" s="197"/>
      <c r="N62" s="164"/>
      <c r="O62" s="197"/>
      <c r="P62" s="197">
        <v>1120000</v>
      </c>
      <c r="Q62" s="197"/>
      <c r="R62" s="197"/>
      <c r="S62" s="199"/>
      <c r="T62" s="127" t="s">
        <v>413</v>
      </c>
      <c r="U62" s="39">
        <v>2022</v>
      </c>
      <c r="V62" s="39">
        <v>2027</v>
      </c>
      <c r="W62" s="127" t="s">
        <v>351</v>
      </c>
      <c r="X62" s="36"/>
      <c r="Y62" s="54" t="s">
        <v>23</v>
      </c>
      <c r="Z62" s="38"/>
      <c r="AA62" s="196"/>
    </row>
    <row r="63" spans="1:27" s="58" customFormat="1" ht="31.5" thickTop="1" thickBot="1" x14ac:dyDescent="0.35">
      <c r="A63" s="88">
        <v>47</v>
      </c>
      <c r="B63" s="127" t="s">
        <v>363</v>
      </c>
      <c r="C63" s="161" t="s">
        <v>17</v>
      </c>
      <c r="D63" s="161" t="s">
        <v>49</v>
      </c>
      <c r="E63" s="161" t="s">
        <v>48</v>
      </c>
      <c r="F63" s="195" t="s">
        <v>26</v>
      </c>
      <c r="G63" s="196"/>
      <c r="H63" s="197">
        <v>700000</v>
      </c>
      <c r="I63" s="197"/>
      <c r="J63" s="197"/>
      <c r="K63" s="197"/>
      <c r="L63" s="197"/>
      <c r="M63" s="197"/>
      <c r="N63" s="164"/>
      <c r="O63" s="197"/>
      <c r="P63" s="198">
        <v>0.15</v>
      </c>
      <c r="Q63" s="198">
        <v>0.85</v>
      </c>
      <c r="R63" s="197"/>
      <c r="S63" s="199"/>
      <c r="T63" s="130" t="s">
        <v>396</v>
      </c>
      <c r="U63" s="39">
        <v>2022</v>
      </c>
      <c r="V63" s="39">
        <v>2027</v>
      </c>
      <c r="W63" s="127" t="s">
        <v>33</v>
      </c>
      <c r="X63" s="36" t="s">
        <v>476</v>
      </c>
      <c r="Y63" s="54" t="s">
        <v>23</v>
      </c>
      <c r="Z63" s="38"/>
      <c r="AA63" s="196"/>
    </row>
    <row r="64" spans="1:27" s="58" customFormat="1" ht="51" thickTop="1" thickBot="1" x14ac:dyDescent="0.35">
      <c r="A64" s="88">
        <v>48</v>
      </c>
      <c r="B64" s="127" t="s">
        <v>735</v>
      </c>
      <c r="C64" s="161" t="s">
        <v>37</v>
      </c>
      <c r="D64" s="161" t="s">
        <v>436</v>
      </c>
      <c r="E64" s="161" t="s">
        <v>437</v>
      </c>
      <c r="F64" s="127" t="s">
        <v>442</v>
      </c>
      <c r="G64" s="196"/>
      <c r="H64" s="197">
        <v>200000</v>
      </c>
      <c r="I64" s="197"/>
      <c r="J64" s="197"/>
      <c r="K64" s="197">
        <v>63686</v>
      </c>
      <c r="L64" s="197"/>
      <c r="M64" s="197"/>
      <c r="N64" s="164"/>
      <c r="O64" s="197"/>
      <c r="P64" s="197">
        <v>40000</v>
      </c>
      <c r="Q64" s="197">
        <v>160000</v>
      </c>
      <c r="R64" s="197"/>
      <c r="S64" s="199"/>
      <c r="T64" s="130" t="s">
        <v>428</v>
      </c>
      <c r="U64" s="39">
        <v>2024</v>
      </c>
      <c r="V64" s="39">
        <v>2026</v>
      </c>
      <c r="W64" s="127" t="s">
        <v>33</v>
      </c>
      <c r="X64" s="36" t="s">
        <v>418</v>
      </c>
      <c r="Y64" s="36" t="s">
        <v>15</v>
      </c>
      <c r="Z64" s="61" t="s">
        <v>416</v>
      </c>
      <c r="AA64" s="196"/>
    </row>
    <row r="65" spans="1:27" s="58" customFormat="1" ht="85.5" customHeight="1" thickTop="1" thickBot="1" x14ac:dyDescent="0.35">
      <c r="A65" s="88">
        <v>49</v>
      </c>
      <c r="B65" s="127" t="s">
        <v>419</v>
      </c>
      <c r="C65" s="161" t="s">
        <v>438</v>
      </c>
      <c r="D65" s="161" t="s">
        <v>439</v>
      </c>
      <c r="E65" s="161" t="s">
        <v>440</v>
      </c>
      <c r="F65" s="195" t="s">
        <v>26</v>
      </c>
      <c r="G65" s="196"/>
      <c r="H65" s="197">
        <v>144000</v>
      </c>
      <c r="I65" s="197"/>
      <c r="J65" s="197"/>
      <c r="K65" s="197">
        <v>124490</v>
      </c>
      <c r="L65" s="197">
        <v>93352</v>
      </c>
      <c r="M65" s="197">
        <v>19760</v>
      </c>
      <c r="N65" s="164"/>
      <c r="O65" s="197"/>
      <c r="P65" s="197">
        <v>29000</v>
      </c>
      <c r="Q65" s="197">
        <f>H65-P65</f>
        <v>115000</v>
      </c>
      <c r="R65" s="197"/>
      <c r="S65" s="199"/>
      <c r="T65" s="130" t="s">
        <v>421</v>
      </c>
      <c r="U65" s="39">
        <v>2024</v>
      </c>
      <c r="V65" s="39">
        <v>2027</v>
      </c>
      <c r="W65" s="127" t="s">
        <v>33</v>
      </c>
      <c r="X65" s="36" t="s">
        <v>422</v>
      </c>
      <c r="Y65" s="36" t="s">
        <v>15</v>
      </c>
      <c r="Z65" s="54" t="s">
        <v>420</v>
      </c>
      <c r="AA65" s="196"/>
    </row>
    <row r="66" spans="1:27" s="58" customFormat="1" ht="57" customHeight="1" thickTop="1" thickBot="1" x14ac:dyDescent="0.35">
      <c r="A66" s="88">
        <v>49.1</v>
      </c>
      <c r="B66" s="248" t="s">
        <v>729</v>
      </c>
      <c r="C66" s="161" t="s">
        <v>438</v>
      </c>
      <c r="D66" s="161" t="s">
        <v>439</v>
      </c>
      <c r="E66" s="161" t="s">
        <v>440</v>
      </c>
      <c r="F66" s="195" t="s">
        <v>26</v>
      </c>
      <c r="G66" s="196"/>
      <c r="H66" s="197">
        <v>845000</v>
      </c>
      <c r="I66" s="197"/>
      <c r="J66" s="197"/>
      <c r="K66" s="197">
        <v>845000</v>
      </c>
      <c r="L66" s="197"/>
      <c r="M66" s="197"/>
      <c r="N66" s="164"/>
      <c r="O66" s="197"/>
      <c r="P66" s="197">
        <v>845000</v>
      </c>
      <c r="Q66" s="197"/>
      <c r="R66" s="197"/>
      <c r="S66" s="199"/>
      <c r="T66" s="130" t="s">
        <v>730</v>
      </c>
      <c r="U66" s="39">
        <v>2026</v>
      </c>
      <c r="V66" s="39">
        <v>2027</v>
      </c>
      <c r="W66" s="127" t="s">
        <v>728</v>
      </c>
      <c r="X66" s="36" t="s">
        <v>706</v>
      </c>
      <c r="Y66" s="54" t="s">
        <v>23</v>
      </c>
      <c r="AA66" s="196" t="s">
        <v>717</v>
      </c>
    </row>
    <row r="67" spans="1:27" s="58" customFormat="1" ht="51" customHeight="1" thickTop="1" thickBot="1" x14ac:dyDescent="0.35">
      <c r="A67" s="88">
        <v>50</v>
      </c>
      <c r="B67" s="127" t="s">
        <v>386</v>
      </c>
      <c r="C67" s="161" t="s">
        <v>17</v>
      </c>
      <c r="D67" s="161" t="s">
        <v>55</v>
      </c>
      <c r="E67" s="161" t="s">
        <v>57</v>
      </c>
      <c r="F67" s="127" t="s">
        <v>444</v>
      </c>
      <c r="G67" s="196"/>
      <c r="H67" s="197">
        <v>400000</v>
      </c>
      <c r="I67" s="197"/>
      <c r="J67" s="197"/>
      <c r="K67" s="197"/>
      <c r="L67" s="197"/>
      <c r="M67" s="197"/>
      <c r="N67" s="164"/>
      <c r="O67" s="197"/>
      <c r="P67" s="197">
        <v>60000</v>
      </c>
      <c r="Q67" s="197">
        <v>340000</v>
      </c>
      <c r="R67" s="197"/>
      <c r="S67" s="199"/>
      <c r="T67" s="127" t="s">
        <v>397</v>
      </c>
      <c r="U67" s="39">
        <v>2024</v>
      </c>
      <c r="V67" s="39">
        <v>2027</v>
      </c>
      <c r="W67" s="127" t="s">
        <v>33</v>
      </c>
      <c r="X67" s="36" t="s">
        <v>374</v>
      </c>
      <c r="Y67" s="54" t="s">
        <v>23</v>
      </c>
      <c r="Z67" s="54" t="s">
        <v>477</v>
      </c>
      <c r="AA67" s="196"/>
    </row>
    <row r="68" spans="1:27" s="58" customFormat="1" ht="86.25" customHeight="1" thickTop="1" thickBot="1" x14ac:dyDescent="0.35">
      <c r="A68" s="88">
        <v>51</v>
      </c>
      <c r="B68" s="127" t="s">
        <v>432</v>
      </c>
      <c r="C68" s="161" t="s">
        <v>17</v>
      </c>
      <c r="D68" s="161" t="s">
        <v>49</v>
      </c>
      <c r="E68" s="161" t="s">
        <v>348</v>
      </c>
      <c r="F68" s="127" t="s">
        <v>35</v>
      </c>
      <c r="G68" s="196"/>
      <c r="H68" s="197">
        <v>644649</v>
      </c>
      <c r="I68" s="197"/>
      <c r="J68" s="197"/>
      <c r="K68" s="197"/>
      <c r="L68" s="197"/>
      <c r="M68" s="197">
        <v>123178</v>
      </c>
      <c r="N68" s="164"/>
      <c r="O68" s="197"/>
      <c r="P68" s="197">
        <v>110649</v>
      </c>
      <c r="Q68" s="197">
        <v>534000</v>
      </c>
      <c r="R68" s="197"/>
      <c r="S68" s="199"/>
      <c r="T68" s="127" t="s">
        <v>433</v>
      </c>
      <c r="U68" s="39">
        <v>2023</v>
      </c>
      <c r="V68" s="39">
        <v>2025</v>
      </c>
      <c r="W68" s="127" t="s">
        <v>33</v>
      </c>
      <c r="X68" s="36"/>
      <c r="Y68" s="54" t="s">
        <v>544</v>
      </c>
      <c r="Z68" s="62" t="s">
        <v>452</v>
      </c>
      <c r="AA68" s="246"/>
    </row>
    <row r="69" spans="1:27" s="58" customFormat="1" ht="102.75" customHeight="1" thickTop="1" thickBot="1" x14ac:dyDescent="0.35">
      <c r="A69" s="88">
        <v>52</v>
      </c>
      <c r="B69" s="127" t="s">
        <v>733</v>
      </c>
      <c r="C69" s="161" t="s">
        <v>37</v>
      </c>
      <c r="D69" s="161" t="s">
        <v>42</v>
      </c>
      <c r="E69" s="161" t="s">
        <v>50</v>
      </c>
      <c r="F69" s="127" t="s">
        <v>24</v>
      </c>
      <c r="G69" s="196"/>
      <c r="H69" s="197">
        <v>300000</v>
      </c>
      <c r="I69" s="197"/>
      <c r="J69" s="197"/>
      <c r="K69" s="197">
        <v>130484</v>
      </c>
      <c r="L69" s="197"/>
      <c r="M69" s="197"/>
      <c r="N69" s="164"/>
      <c r="O69" s="197"/>
      <c r="P69" s="198">
        <v>0.15</v>
      </c>
      <c r="Q69" s="198">
        <v>0.85</v>
      </c>
      <c r="R69" s="197"/>
      <c r="S69" s="199"/>
      <c r="T69" s="127" t="s">
        <v>388</v>
      </c>
      <c r="U69" s="39">
        <v>2024</v>
      </c>
      <c r="V69" s="39">
        <v>2027</v>
      </c>
      <c r="W69" s="127" t="s">
        <v>33</v>
      </c>
      <c r="X69" s="36" t="s">
        <v>65</v>
      </c>
      <c r="Y69" s="111" t="s">
        <v>15</v>
      </c>
      <c r="Z69" s="54" t="s">
        <v>732</v>
      </c>
      <c r="AA69" s="196" t="s">
        <v>556</v>
      </c>
    </row>
    <row r="70" spans="1:27" s="58" customFormat="1" ht="47.25" customHeight="1" thickTop="1" thickBot="1" x14ac:dyDescent="0.35">
      <c r="A70" s="88">
        <v>53</v>
      </c>
      <c r="B70" s="127" t="s">
        <v>423</v>
      </c>
      <c r="C70" s="161" t="s">
        <v>37</v>
      </c>
      <c r="D70" s="161" t="s">
        <v>42</v>
      </c>
      <c r="E70" s="161" t="s">
        <v>485</v>
      </c>
      <c r="F70" s="127" t="s">
        <v>26</v>
      </c>
      <c r="G70" s="196"/>
      <c r="H70" s="208">
        <v>154933</v>
      </c>
      <c r="I70" s="208"/>
      <c r="J70" s="208"/>
      <c r="K70" s="208"/>
      <c r="L70" s="208"/>
      <c r="M70" s="208"/>
      <c r="N70" s="266" t="s">
        <v>745</v>
      </c>
      <c r="O70" s="208"/>
      <c r="P70" s="210">
        <v>0</v>
      </c>
      <c r="Q70" s="208">
        <v>128093</v>
      </c>
      <c r="R70" s="208">
        <v>26900</v>
      </c>
      <c r="S70" s="199"/>
      <c r="T70" s="127" t="s">
        <v>605</v>
      </c>
      <c r="U70" s="39">
        <v>2024</v>
      </c>
      <c r="V70" s="39">
        <v>2026</v>
      </c>
      <c r="W70" s="127" t="s">
        <v>33</v>
      </c>
      <c r="X70" s="36" t="s">
        <v>65</v>
      </c>
      <c r="Y70" s="54" t="s">
        <v>15</v>
      </c>
      <c r="Z70" s="62" t="s">
        <v>479</v>
      </c>
      <c r="AA70" s="196"/>
    </row>
    <row r="71" spans="1:27" s="58" customFormat="1" ht="56.25" customHeight="1" thickTop="1" thickBot="1" x14ac:dyDescent="0.35">
      <c r="A71" s="88">
        <v>54</v>
      </c>
      <c r="B71" s="127" t="s">
        <v>434</v>
      </c>
      <c r="C71" s="161" t="s">
        <v>37</v>
      </c>
      <c r="D71" s="161" t="s">
        <v>42</v>
      </c>
      <c r="E71" s="161" t="s">
        <v>50</v>
      </c>
      <c r="F71" s="127" t="s">
        <v>26</v>
      </c>
      <c r="G71" s="196"/>
      <c r="H71" s="197">
        <v>3500000</v>
      </c>
      <c r="I71" s="197"/>
      <c r="J71" s="197"/>
      <c r="K71" s="197">
        <v>1924047</v>
      </c>
      <c r="L71" s="197"/>
      <c r="M71" s="197"/>
      <c r="N71" s="164"/>
      <c r="O71" s="197"/>
      <c r="P71" s="198">
        <v>0.15</v>
      </c>
      <c r="Q71" s="198">
        <v>0.85</v>
      </c>
      <c r="R71" s="197"/>
      <c r="S71" s="199"/>
      <c r="T71" s="127" t="s">
        <v>731</v>
      </c>
      <c r="U71" s="39">
        <v>2024</v>
      </c>
      <c r="V71" s="39">
        <v>2027</v>
      </c>
      <c r="W71" s="127" t="s">
        <v>33</v>
      </c>
      <c r="X71" s="36"/>
      <c r="Y71" s="111" t="s">
        <v>15</v>
      </c>
      <c r="Z71" s="54" t="s">
        <v>424</v>
      </c>
      <c r="AA71" s="196" t="s">
        <v>556</v>
      </c>
    </row>
    <row r="72" spans="1:27" s="58" customFormat="1" ht="56.25" customHeight="1" thickTop="1" thickBot="1" x14ac:dyDescent="0.35">
      <c r="A72" s="88">
        <v>55</v>
      </c>
      <c r="B72" s="127" t="s">
        <v>608</v>
      </c>
      <c r="C72" s="161" t="s">
        <v>17</v>
      </c>
      <c r="D72" s="161" t="s">
        <v>54</v>
      </c>
      <c r="E72" s="161" t="s">
        <v>309</v>
      </c>
      <c r="F72" s="127" t="s">
        <v>35</v>
      </c>
      <c r="G72" s="196"/>
      <c r="H72" s="197">
        <v>100000</v>
      </c>
      <c r="I72" s="197"/>
      <c r="J72" s="197"/>
      <c r="K72" s="197"/>
      <c r="L72" s="197"/>
      <c r="M72" s="197"/>
      <c r="N72" s="164"/>
      <c r="O72" s="197"/>
      <c r="P72" s="211">
        <v>20000</v>
      </c>
      <c r="Q72" s="197">
        <v>80000</v>
      </c>
      <c r="R72" s="212"/>
      <c r="S72" s="199"/>
      <c r="T72" s="127" t="s">
        <v>425</v>
      </c>
      <c r="U72" s="39">
        <v>2024</v>
      </c>
      <c r="V72" s="39">
        <v>2026</v>
      </c>
      <c r="W72" s="127" t="s">
        <v>33</v>
      </c>
      <c r="X72" s="36" t="s">
        <v>65</v>
      </c>
      <c r="Y72" s="54" t="s">
        <v>23</v>
      </c>
      <c r="Z72" s="54" t="s">
        <v>312</v>
      </c>
      <c r="AA72" s="246"/>
    </row>
    <row r="73" spans="1:27" s="58" customFormat="1" ht="70.5" customHeight="1" thickTop="1" thickBot="1" x14ac:dyDescent="0.35">
      <c r="A73" s="88">
        <v>56</v>
      </c>
      <c r="B73" s="127" t="s">
        <v>455</v>
      </c>
      <c r="C73" s="161" t="s">
        <v>17</v>
      </c>
      <c r="D73" s="161" t="s">
        <v>49</v>
      </c>
      <c r="E73" s="161" t="s">
        <v>48</v>
      </c>
      <c r="F73" s="127" t="s">
        <v>60</v>
      </c>
      <c r="G73" s="196"/>
      <c r="H73" s="197">
        <v>110000</v>
      </c>
      <c r="I73" s="197"/>
      <c r="J73" s="197"/>
      <c r="K73" s="197"/>
      <c r="L73" s="197"/>
      <c r="M73" s="197"/>
      <c r="N73" s="164"/>
      <c r="O73" s="197"/>
      <c r="P73" s="212">
        <v>0.2</v>
      </c>
      <c r="Q73" s="212">
        <v>0.8</v>
      </c>
      <c r="R73" s="212"/>
      <c r="S73" s="199"/>
      <c r="T73" s="127" t="s">
        <v>426</v>
      </c>
      <c r="U73" s="39">
        <v>2024</v>
      </c>
      <c r="V73" s="39">
        <v>2026</v>
      </c>
      <c r="W73" s="127" t="s">
        <v>33</v>
      </c>
      <c r="X73" s="36" t="s">
        <v>478</v>
      </c>
      <c r="Y73" s="54" t="s">
        <v>23</v>
      </c>
      <c r="Z73" s="54"/>
      <c r="AA73" s="246"/>
    </row>
    <row r="74" spans="1:27" s="58" customFormat="1" ht="70.5" customHeight="1" thickTop="1" thickBot="1" x14ac:dyDescent="0.35">
      <c r="A74" s="88">
        <v>57</v>
      </c>
      <c r="B74" s="149" t="s">
        <v>492</v>
      </c>
      <c r="C74" s="203" t="s">
        <v>17</v>
      </c>
      <c r="D74" s="203" t="s">
        <v>49</v>
      </c>
      <c r="E74" s="203" t="s">
        <v>494</v>
      </c>
      <c r="F74" s="121" t="s">
        <v>24</v>
      </c>
      <c r="G74" s="163"/>
      <c r="H74" s="164">
        <v>116002</v>
      </c>
      <c r="I74" s="164"/>
      <c r="J74" s="164"/>
      <c r="K74" s="164">
        <v>52000</v>
      </c>
      <c r="L74" s="164"/>
      <c r="M74" s="164"/>
      <c r="N74" s="164"/>
      <c r="O74" s="164"/>
      <c r="P74" s="213">
        <v>23200</v>
      </c>
      <c r="Q74" s="213">
        <v>92802</v>
      </c>
      <c r="R74" s="214"/>
      <c r="S74" s="165"/>
      <c r="T74" s="131" t="s">
        <v>493</v>
      </c>
      <c r="U74" s="76">
        <v>2025</v>
      </c>
      <c r="V74" s="76">
        <v>2027</v>
      </c>
      <c r="W74" s="121" t="s">
        <v>33</v>
      </c>
      <c r="X74" s="75" t="s">
        <v>490</v>
      </c>
      <c r="Y74" s="111" t="s">
        <v>15</v>
      </c>
      <c r="Z74" s="115" t="s">
        <v>491</v>
      </c>
      <c r="AA74" s="245"/>
    </row>
    <row r="75" spans="1:27" s="58" customFormat="1" ht="72" customHeight="1" thickTop="1" thickBot="1" x14ac:dyDescent="0.35">
      <c r="A75" s="88">
        <v>58</v>
      </c>
      <c r="B75" s="127" t="s">
        <v>460</v>
      </c>
      <c r="C75" s="161" t="s">
        <v>16</v>
      </c>
      <c r="D75" s="161" t="s">
        <v>52</v>
      </c>
      <c r="E75" s="161" t="s">
        <v>307</v>
      </c>
      <c r="F75" s="121" t="s">
        <v>26</v>
      </c>
      <c r="G75" s="163"/>
      <c r="H75" s="164">
        <v>265000</v>
      </c>
      <c r="I75" s="164"/>
      <c r="J75" s="164"/>
      <c r="K75" s="164"/>
      <c r="L75" s="164"/>
      <c r="M75" s="164"/>
      <c r="N75" s="164"/>
      <c r="O75" s="164"/>
      <c r="P75" s="214">
        <v>0.2</v>
      </c>
      <c r="Q75" s="214">
        <v>0.8</v>
      </c>
      <c r="R75" s="214"/>
      <c r="S75" s="165"/>
      <c r="T75" s="121" t="s">
        <v>461</v>
      </c>
      <c r="U75" s="76">
        <v>2024</v>
      </c>
      <c r="V75" s="76">
        <v>2026</v>
      </c>
      <c r="W75" s="121" t="s">
        <v>454</v>
      </c>
      <c r="X75" s="75" t="s">
        <v>459</v>
      </c>
      <c r="Y75" s="111" t="s">
        <v>23</v>
      </c>
      <c r="Z75" s="111" t="s">
        <v>385</v>
      </c>
      <c r="AA75" s="245"/>
    </row>
    <row r="76" spans="1:27" s="58" customFormat="1" ht="72" customHeight="1" thickTop="1" thickBot="1" x14ac:dyDescent="0.35">
      <c r="A76" s="88">
        <v>59</v>
      </c>
      <c r="B76" s="127" t="s">
        <v>609</v>
      </c>
      <c r="C76" s="161" t="s">
        <v>37</v>
      </c>
      <c r="D76" s="161" t="s">
        <v>610</v>
      </c>
      <c r="E76" s="215" t="s">
        <v>611</v>
      </c>
      <c r="F76" s="121" t="s">
        <v>24</v>
      </c>
      <c r="G76" s="163"/>
      <c r="H76" s="164">
        <f>SUM(I76:K76)</f>
        <v>1019277</v>
      </c>
      <c r="I76" s="164">
        <v>399705</v>
      </c>
      <c r="J76" s="164">
        <v>311015</v>
      </c>
      <c r="K76" s="164">
        <v>308557</v>
      </c>
      <c r="L76" s="164"/>
      <c r="M76" s="164">
        <v>366588</v>
      </c>
      <c r="N76" s="164">
        <v>428175</v>
      </c>
      <c r="O76" s="164"/>
      <c r="P76" s="214"/>
      <c r="Q76" s="214"/>
      <c r="R76" s="214"/>
      <c r="S76" s="165"/>
      <c r="T76" s="121" t="s">
        <v>612</v>
      </c>
      <c r="U76" s="76">
        <v>2024</v>
      </c>
      <c r="V76" s="76">
        <v>2026</v>
      </c>
      <c r="W76" s="121" t="s">
        <v>613</v>
      </c>
      <c r="X76" s="75"/>
      <c r="Y76" s="111" t="s">
        <v>15</v>
      </c>
      <c r="Z76" s="111"/>
      <c r="AA76" s="245"/>
    </row>
    <row r="77" spans="1:27" s="58" customFormat="1" ht="72" customHeight="1" thickTop="1" thickBot="1" x14ac:dyDescent="0.35">
      <c r="A77" s="88">
        <v>60</v>
      </c>
      <c r="B77" s="127" t="s">
        <v>614</v>
      </c>
      <c r="C77" s="161" t="s">
        <v>37</v>
      </c>
      <c r="D77" s="215" t="s">
        <v>615</v>
      </c>
      <c r="E77" s="215" t="s">
        <v>616</v>
      </c>
      <c r="F77" s="121" t="s">
        <v>619</v>
      </c>
      <c r="G77" s="163"/>
      <c r="H77" s="164">
        <f>SUM(I77:K77)</f>
        <v>29400</v>
      </c>
      <c r="I77" s="164">
        <v>11600</v>
      </c>
      <c r="J77" s="164">
        <v>8800</v>
      </c>
      <c r="K77" s="164">
        <v>9000</v>
      </c>
      <c r="L77" s="164"/>
      <c r="M77" s="164">
        <v>366588</v>
      </c>
      <c r="N77" s="164">
        <v>5104</v>
      </c>
      <c r="O77" s="164"/>
      <c r="P77" s="214"/>
      <c r="Q77" s="214"/>
      <c r="R77" s="214"/>
      <c r="S77" s="165"/>
      <c r="T77" s="121" t="s">
        <v>612</v>
      </c>
      <c r="U77" s="76">
        <v>2024</v>
      </c>
      <c r="V77" s="76">
        <v>2026</v>
      </c>
      <c r="W77" s="121" t="s">
        <v>617</v>
      </c>
      <c r="X77" s="75"/>
      <c r="Y77" s="111" t="s">
        <v>15</v>
      </c>
      <c r="Z77" s="111"/>
      <c r="AA77" s="245"/>
    </row>
    <row r="78" spans="1:27" s="58" customFormat="1" ht="72" customHeight="1" thickTop="1" thickBot="1" x14ac:dyDescent="0.35">
      <c r="A78" s="88">
        <v>61</v>
      </c>
      <c r="B78" s="127" t="s">
        <v>618</v>
      </c>
      <c r="C78" s="161" t="s">
        <v>37</v>
      </c>
      <c r="D78" s="215" t="s">
        <v>615</v>
      </c>
      <c r="E78" s="215" t="s">
        <v>616</v>
      </c>
      <c r="F78" s="121" t="s">
        <v>24</v>
      </c>
      <c r="G78" s="163"/>
      <c r="H78" s="164">
        <f>SUM(I78:K78)</f>
        <v>42964</v>
      </c>
      <c r="I78" s="164">
        <v>19439</v>
      </c>
      <c r="J78" s="164">
        <v>10400</v>
      </c>
      <c r="K78" s="164">
        <v>13125</v>
      </c>
      <c r="L78" s="164"/>
      <c r="M78" s="164">
        <v>8232</v>
      </c>
      <c r="N78" s="164">
        <v>24997</v>
      </c>
      <c r="O78" s="164"/>
      <c r="P78" s="214"/>
      <c r="Q78" s="214"/>
      <c r="R78" s="214"/>
      <c r="S78" s="165"/>
      <c r="T78" s="121" t="s">
        <v>612</v>
      </c>
      <c r="U78" s="76">
        <v>2024</v>
      </c>
      <c r="V78" s="76">
        <v>2026</v>
      </c>
      <c r="W78" s="121" t="s">
        <v>65</v>
      </c>
      <c r="X78" s="75"/>
      <c r="Y78" s="111" t="s">
        <v>15</v>
      </c>
      <c r="Z78" s="111"/>
      <c r="AA78" s="245"/>
    </row>
    <row r="79" spans="1:27" s="58" customFormat="1" ht="72" customHeight="1" thickTop="1" thickBot="1" x14ac:dyDescent="0.35">
      <c r="A79" s="88">
        <v>62</v>
      </c>
      <c r="B79" s="127" t="s">
        <v>620</v>
      </c>
      <c r="C79" s="161" t="s">
        <v>37</v>
      </c>
      <c r="D79" s="161" t="s">
        <v>610</v>
      </c>
      <c r="E79" s="215" t="s">
        <v>611</v>
      </c>
      <c r="F79" s="121" t="s">
        <v>24</v>
      </c>
      <c r="G79" s="163"/>
      <c r="H79" s="164">
        <f>SUM(I79:K79)</f>
        <v>678431</v>
      </c>
      <c r="I79" s="164">
        <v>267804</v>
      </c>
      <c r="J79" s="164">
        <v>283266</v>
      </c>
      <c r="K79" s="164">
        <v>127361</v>
      </c>
      <c r="L79" s="164"/>
      <c r="M79" s="164">
        <v>221260</v>
      </c>
      <c r="N79" s="164">
        <v>67034</v>
      </c>
      <c r="O79" s="164"/>
      <c r="P79" s="214"/>
      <c r="Q79" s="214"/>
      <c r="R79" s="214"/>
      <c r="S79" s="165"/>
      <c r="T79" s="121" t="s">
        <v>612</v>
      </c>
      <c r="U79" s="76">
        <v>2024</v>
      </c>
      <c r="V79" s="76">
        <v>2026</v>
      </c>
      <c r="W79" s="121" t="s">
        <v>621</v>
      </c>
      <c r="X79" s="75"/>
      <c r="Y79" s="111" t="s">
        <v>15</v>
      </c>
      <c r="Z79" s="111"/>
      <c r="AA79" s="245"/>
    </row>
    <row r="80" spans="1:27" s="58" customFormat="1" ht="72" customHeight="1" thickTop="1" thickBot="1" x14ac:dyDescent="0.35">
      <c r="A80" s="88">
        <v>63</v>
      </c>
      <c r="B80" s="127" t="s">
        <v>622</v>
      </c>
      <c r="C80" s="161" t="s">
        <v>37</v>
      </c>
      <c r="D80" s="215" t="s">
        <v>623</v>
      </c>
      <c r="E80" s="215" t="s">
        <v>624</v>
      </c>
      <c r="F80" s="121" t="s">
        <v>24</v>
      </c>
      <c r="G80" s="163"/>
      <c r="H80" s="164">
        <f>SUM(I80:K80)</f>
        <v>363500</v>
      </c>
      <c r="I80" s="164">
        <v>139168</v>
      </c>
      <c r="J80" s="164">
        <v>99206</v>
      </c>
      <c r="K80" s="164">
        <v>125126</v>
      </c>
      <c r="L80" s="164"/>
      <c r="M80" s="164">
        <v>135012</v>
      </c>
      <c r="N80" s="164">
        <v>159015</v>
      </c>
      <c r="O80" s="164"/>
      <c r="P80" s="214"/>
      <c r="Q80" s="214"/>
      <c r="R80" s="214"/>
      <c r="S80" s="165"/>
      <c r="T80" s="121" t="s">
        <v>612</v>
      </c>
      <c r="U80" s="76">
        <v>2024</v>
      </c>
      <c r="V80" s="76">
        <v>2026</v>
      </c>
      <c r="W80" s="121" t="s">
        <v>625</v>
      </c>
      <c r="X80" s="75"/>
      <c r="Y80" s="111" t="s">
        <v>15</v>
      </c>
      <c r="Z80" s="111"/>
      <c r="AA80" s="245"/>
    </row>
    <row r="81" spans="1:27" s="58" customFormat="1" ht="66.75" customHeight="1" thickTop="1" thickBot="1" x14ac:dyDescent="0.35">
      <c r="A81" s="88">
        <v>64</v>
      </c>
      <c r="B81" s="127" t="s">
        <v>383</v>
      </c>
      <c r="C81" s="161" t="s">
        <v>17</v>
      </c>
      <c r="D81" s="161" t="s">
        <v>49</v>
      </c>
      <c r="E81" s="161" t="s">
        <v>56</v>
      </c>
      <c r="F81" s="121" t="s">
        <v>24</v>
      </c>
      <c r="G81" s="163"/>
      <c r="H81" s="164">
        <v>120000</v>
      </c>
      <c r="I81" s="164"/>
      <c r="J81" s="164"/>
      <c r="K81" s="164"/>
      <c r="L81" s="164"/>
      <c r="M81" s="164"/>
      <c r="N81" s="164"/>
      <c r="O81" s="164"/>
      <c r="P81" s="216">
        <v>0.15</v>
      </c>
      <c r="Q81" s="216">
        <v>0.85</v>
      </c>
      <c r="R81" s="164"/>
      <c r="S81" s="165"/>
      <c r="T81" s="121" t="s">
        <v>398</v>
      </c>
      <c r="U81" s="76">
        <v>2024</v>
      </c>
      <c r="V81" s="76">
        <v>2026</v>
      </c>
      <c r="W81" s="121" t="s">
        <v>33</v>
      </c>
      <c r="X81" s="75" t="s">
        <v>384</v>
      </c>
      <c r="Y81" s="111" t="s">
        <v>23</v>
      </c>
      <c r="Z81" s="111"/>
      <c r="AA81" s="163"/>
    </row>
    <row r="82" spans="1:27" s="58" customFormat="1" ht="66.75" customHeight="1" thickTop="1" thickBot="1" x14ac:dyDescent="0.35">
      <c r="A82" s="88">
        <v>65</v>
      </c>
      <c r="B82" s="121" t="s">
        <v>662</v>
      </c>
      <c r="C82" s="203" t="s">
        <v>37</v>
      </c>
      <c r="D82" s="203" t="s">
        <v>40</v>
      </c>
      <c r="E82" s="203" t="s">
        <v>380</v>
      </c>
      <c r="F82" s="121" t="s">
        <v>26</v>
      </c>
      <c r="G82" s="163"/>
      <c r="H82" s="164" t="s">
        <v>663</v>
      </c>
      <c r="I82" s="164"/>
      <c r="J82" s="164" t="s">
        <v>663</v>
      </c>
      <c r="K82" s="164"/>
      <c r="L82" s="164"/>
      <c r="M82" s="164"/>
      <c r="N82" s="164">
        <v>174352</v>
      </c>
      <c r="O82" s="164"/>
      <c r="P82" s="164" t="s">
        <v>663</v>
      </c>
      <c r="Q82" s="216"/>
      <c r="R82" s="164"/>
      <c r="S82" s="165"/>
      <c r="T82" s="121" t="s">
        <v>664</v>
      </c>
      <c r="U82" s="76">
        <v>2025</v>
      </c>
      <c r="V82" s="76">
        <v>2027</v>
      </c>
      <c r="W82" s="121" t="s">
        <v>582</v>
      </c>
      <c r="X82" s="75"/>
      <c r="Y82" s="111" t="s">
        <v>544</v>
      </c>
      <c r="AA82" s="245" t="s">
        <v>556</v>
      </c>
    </row>
    <row r="83" spans="1:27" s="58" customFormat="1" ht="86.25" customHeight="1" thickTop="1" thickBot="1" x14ac:dyDescent="0.35">
      <c r="A83" s="88">
        <v>66</v>
      </c>
      <c r="B83" s="121" t="s">
        <v>447</v>
      </c>
      <c r="C83" s="203" t="s">
        <v>37</v>
      </c>
      <c r="D83" s="203" t="s">
        <v>40</v>
      </c>
      <c r="E83" s="203" t="s">
        <v>486</v>
      </c>
      <c r="F83" s="121" t="s">
        <v>24</v>
      </c>
      <c r="G83" s="163"/>
      <c r="H83" s="165">
        <v>135000</v>
      </c>
      <c r="I83" s="165"/>
      <c r="J83" s="165"/>
      <c r="K83" s="165"/>
      <c r="L83" s="165"/>
      <c r="M83" s="165"/>
      <c r="N83" s="165"/>
      <c r="O83" s="165"/>
      <c r="P83" s="216">
        <v>0.15</v>
      </c>
      <c r="Q83" s="216">
        <v>0.85</v>
      </c>
      <c r="R83" s="165"/>
      <c r="S83" s="165"/>
      <c r="T83" s="121" t="s">
        <v>481</v>
      </c>
      <c r="U83" s="76">
        <v>2024</v>
      </c>
      <c r="V83" s="76">
        <v>2027</v>
      </c>
      <c r="W83" s="121" t="s">
        <v>33</v>
      </c>
      <c r="X83" s="75" t="s">
        <v>373</v>
      </c>
      <c r="Y83" s="111" t="s">
        <v>23</v>
      </c>
      <c r="Z83" s="111" t="s">
        <v>385</v>
      </c>
      <c r="AA83" s="163"/>
    </row>
    <row r="84" spans="1:27" s="58" customFormat="1" ht="86.25" customHeight="1" thickTop="1" thickBot="1" x14ac:dyDescent="0.35">
      <c r="A84" s="88">
        <v>66.099999999999994</v>
      </c>
      <c r="B84" s="121" t="s">
        <v>681</v>
      </c>
      <c r="C84" s="203" t="s">
        <v>37</v>
      </c>
      <c r="D84" s="203" t="s">
        <v>44</v>
      </c>
      <c r="E84" s="203" t="s">
        <v>682</v>
      </c>
      <c r="F84" s="121" t="s">
        <v>24</v>
      </c>
      <c r="G84" s="163"/>
      <c r="H84" s="217">
        <v>700004.83</v>
      </c>
      <c r="I84" s="165"/>
      <c r="J84" s="165"/>
      <c r="K84" s="217">
        <v>700004.83</v>
      </c>
      <c r="L84" s="217"/>
      <c r="M84" s="165"/>
      <c r="N84" s="165"/>
      <c r="O84" s="165"/>
      <c r="P84" s="209">
        <f>K84-Q84</f>
        <v>427417.82999999996</v>
      </c>
      <c r="Q84" s="218">
        <v>272587</v>
      </c>
      <c r="R84" s="165"/>
      <c r="S84" s="165"/>
      <c r="T84" s="121" t="s">
        <v>683</v>
      </c>
      <c r="U84" s="76">
        <v>2025</v>
      </c>
      <c r="V84" s="76">
        <v>2027</v>
      </c>
      <c r="W84" s="121" t="s">
        <v>33</v>
      </c>
      <c r="X84" s="75" t="s">
        <v>465</v>
      </c>
      <c r="Y84" s="37" t="s">
        <v>15</v>
      </c>
      <c r="Z84" s="111" t="s">
        <v>684</v>
      </c>
      <c r="AA84" s="163" t="s">
        <v>556</v>
      </c>
    </row>
    <row r="85" spans="1:27" s="58" customFormat="1" ht="122.25" customHeight="1" thickTop="1" thickBot="1" x14ac:dyDescent="0.35">
      <c r="A85" s="88">
        <v>67</v>
      </c>
      <c r="B85" s="121" t="s">
        <v>501</v>
      </c>
      <c r="C85" s="203" t="s">
        <v>37</v>
      </c>
      <c r="D85" s="203" t="s">
        <v>40</v>
      </c>
      <c r="E85" s="203" t="s">
        <v>380</v>
      </c>
      <c r="F85" s="121" t="s">
        <v>24</v>
      </c>
      <c r="G85" s="163"/>
      <c r="H85" s="165">
        <v>596500</v>
      </c>
      <c r="I85" s="165"/>
      <c r="J85" s="165"/>
      <c r="K85" s="165">
        <v>362300</v>
      </c>
      <c r="L85" s="165"/>
      <c r="M85" s="165"/>
      <c r="N85" s="165"/>
      <c r="O85" s="165"/>
      <c r="P85" s="164">
        <v>89475</v>
      </c>
      <c r="Q85" s="164">
        <v>507025</v>
      </c>
      <c r="R85" s="165"/>
      <c r="S85" s="165"/>
      <c r="T85" s="121" t="s">
        <v>504</v>
      </c>
      <c r="U85" s="76">
        <v>2025</v>
      </c>
      <c r="V85" s="76">
        <v>2028</v>
      </c>
      <c r="W85" s="121" t="s">
        <v>33</v>
      </c>
      <c r="X85" s="75" t="s">
        <v>505</v>
      </c>
      <c r="Y85" s="111" t="s">
        <v>502</v>
      </c>
      <c r="Z85" s="111" t="s">
        <v>503</v>
      </c>
      <c r="AA85" s="163"/>
    </row>
    <row r="86" spans="1:27" s="58" customFormat="1" ht="60.75" customHeight="1" thickTop="1" thickBot="1" x14ac:dyDescent="0.35">
      <c r="A86" s="88">
        <v>68</v>
      </c>
      <c r="B86" s="121" t="s">
        <v>387</v>
      </c>
      <c r="C86" s="203" t="s">
        <v>17</v>
      </c>
      <c r="D86" s="203" t="s">
        <v>54</v>
      </c>
      <c r="E86" s="203" t="s">
        <v>309</v>
      </c>
      <c r="F86" s="121" t="s">
        <v>443</v>
      </c>
      <c r="G86" s="163"/>
      <c r="H86" s="164">
        <v>200000</v>
      </c>
      <c r="I86" s="164"/>
      <c r="J86" s="164"/>
      <c r="K86" s="164"/>
      <c r="L86" s="164"/>
      <c r="M86" s="164"/>
      <c r="N86" s="164"/>
      <c r="O86" s="164"/>
      <c r="P86" s="216">
        <v>0.15</v>
      </c>
      <c r="Q86" s="216">
        <v>0.85</v>
      </c>
      <c r="R86" s="164"/>
      <c r="S86" s="165"/>
      <c r="T86" s="121" t="s">
        <v>453</v>
      </c>
      <c r="U86" s="76">
        <v>2025</v>
      </c>
      <c r="V86" s="76">
        <v>2027</v>
      </c>
      <c r="W86" s="121" t="s">
        <v>33</v>
      </c>
      <c r="X86" s="75" t="s">
        <v>578</v>
      </c>
      <c r="Y86" s="111" t="s">
        <v>23</v>
      </c>
      <c r="Z86" s="111"/>
      <c r="AA86" s="163"/>
    </row>
    <row r="87" spans="1:27" s="58" customFormat="1" ht="99.75" customHeight="1" thickTop="1" thickBot="1" x14ac:dyDescent="0.35">
      <c r="A87" s="88">
        <v>68.099999999999994</v>
      </c>
      <c r="B87" s="121" t="s">
        <v>694</v>
      </c>
      <c r="C87" s="219" t="s">
        <v>695</v>
      </c>
      <c r="D87" s="219" t="s">
        <v>696</v>
      </c>
      <c r="E87" s="219" t="s">
        <v>697</v>
      </c>
      <c r="F87" s="121" t="s">
        <v>26</v>
      </c>
      <c r="G87" s="163"/>
      <c r="H87" s="209">
        <v>166537.28</v>
      </c>
      <c r="I87" s="164"/>
      <c r="J87" s="164"/>
      <c r="K87" s="209">
        <f>H87</f>
        <v>166537.28</v>
      </c>
      <c r="L87" s="209"/>
      <c r="M87" s="164"/>
      <c r="N87" s="164"/>
      <c r="O87" s="164"/>
      <c r="P87" s="209">
        <f>H87-Q87</f>
        <v>33307.459999999992</v>
      </c>
      <c r="Q87" s="220">
        <v>133229.82</v>
      </c>
      <c r="R87" s="164"/>
      <c r="S87" s="165"/>
      <c r="T87" s="121" t="s">
        <v>703</v>
      </c>
      <c r="U87" s="76">
        <v>2026</v>
      </c>
      <c r="V87" s="76">
        <v>2027</v>
      </c>
      <c r="W87" s="121" t="s">
        <v>454</v>
      </c>
      <c r="X87" s="75"/>
      <c r="Y87" s="111" t="s">
        <v>502</v>
      </c>
      <c r="Z87" s="111" t="s">
        <v>385</v>
      </c>
      <c r="AA87" s="163"/>
    </row>
    <row r="88" spans="1:27" s="58" customFormat="1" ht="86.25" customHeight="1" thickTop="1" thickBot="1" x14ac:dyDescent="0.35">
      <c r="A88" s="88">
        <v>69</v>
      </c>
      <c r="B88" s="121" t="s">
        <v>734</v>
      </c>
      <c r="C88" s="203" t="s">
        <v>16</v>
      </c>
      <c r="D88" s="203" t="s">
        <v>52</v>
      </c>
      <c r="E88" s="203" t="s">
        <v>307</v>
      </c>
      <c r="F88" s="127" t="s">
        <v>445</v>
      </c>
      <c r="G88" s="196"/>
      <c r="H88" s="197">
        <v>400000</v>
      </c>
      <c r="I88" s="197"/>
      <c r="J88" s="197"/>
      <c r="K88" s="197">
        <v>51554</v>
      </c>
      <c r="L88" s="197"/>
      <c r="M88" s="197"/>
      <c r="N88" s="164"/>
      <c r="O88" s="197"/>
      <c r="P88" s="198">
        <v>0.15</v>
      </c>
      <c r="Q88" s="198">
        <v>0.85</v>
      </c>
      <c r="R88" s="197"/>
      <c r="S88" s="199"/>
      <c r="T88" s="127" t="s">
        <v>449</v>
      </c>
      <c r="U88" s="39">
        <v>2025</v>
      </c>
      <c r="V88" s="39">
        <v>2027</v>
      </c>
      <c r="W88" s="127" t="s">
        <v>33</v>
      </c>
      <c r="X88" s="36" t="s">
        <v>389</v>
      </c>
      <c r="Y88" s="54" t="s">
        <v>23</v>
      </c>
      <c r="Z88" s="54" t="s">
        <v>385</v>
      </c>
      <c r="AA88" s="196"/>
    </row>
    <row r="89" spans="1:27" s="58" customFormat="1" ht="72" customHeight="1" thickTop="1" thickBot="1" x14ac:dyDescent="0.35">
      <c r="A89" s="88">
        <v>70</v>
      </c>
      <c r="B89" s="121" t="s">
        <v>457</v>
      </c>
      <c r="C89" s="203" t="s">
        <v>17</v>
      </c>
      <c r="D89" s="203" t="s">
        <v>55</v>
      </c>
      <c r="E89" s="203" t="s">
        <v>345</v>
      </c>
      <c r="F89" s="127" t="s">
        <v>458</v>
      </c>
      <c r="G89" s="196"/>
      <c r="H89" s="197">
        <v>15000</v>
      </c>
      <c r="I89" s="197"/>
      <c r="J89" s="197"/>
      <c r="K89" s="197"/>
      <c r="L89" s="197"/>
      <c r="M89" s="197"/>
      <c r="N89" s="164"/>
      <c r="O89" s="164"/>
      <c r="P89" s="198"/>
      <c r="Q89" s="197">
        <v>15000</v>
      </c>
      <c r="R89" s="197"/>
      <c r="S89" s="199"/>
      <c r="T89" s="127" t="s">
        <v>487</v>
      </c>
      <c r="U89" s="39">
        <v>2024</v>
      </c>
      <c r="V89" s="39">
        <v>2026</v>
      </c>
      <c r="W89" s="127" t="s">
        <v>33</v>
      </c>
      <c r="X89" s="36"/>
      <c r="Y89" s="54" t="s">
        <v>736</v>
      </c>
      <c r="Z89" s="54" t="s">
        <v>456</v>
      </c>
      <c r="AA89" s="196"/>
    </row>
    <row r="90" spans="1:27" s="58" customFormat="1" ht="72" customHeight="1" thickTop="1" thickBot="1" x14ac:dyDescent="0.35">
      <c r="A90" s="88">
        <v>70.099999999999994</v>
      </c>
      <c r="B90" s="150" t="s">
        <v>644</v>
      </c>
      <c r="C90" s="203" t="s">
        <v>17</v>
      </c>
      <c r="D90" s="203" t="s">
        <v>55</v>
      </c>
      <c r="E90" s="203" t="s">
        <v>345</v>
      </c>
      <c r="F90" s="121" t="s">
        <v>24</v>
      </c>
      <c r="G90" s="163"/>
      <c r="H90" s="209">
        <v>5368.99</v>
      </c>
      <c r="I90" s="164"/>
      <c r="J90" s="209">
        <v>5368.99</v>
      </c>
      <c r="K90" s="164"/>
      <c r="L90" s="164"/>
      <c r="M90" s="164"/>
      <c r="N90" s="164"/>
      <c r="O90" s="164"/>
      <c r="P90" s="209">
        <v>39.99</v>
      </c>
      <c r="Q90" s="164">
        <v>5329</v>
      </c>
      <c r="R90" s="164"/>
      <c r="S90" s="165"/>
      <c r="T90" s="129" t="s">
        <v>645</v>
      </c>
      <c r="U90" s="76">
        <v>2025</v>
      </c>
      <c r="V90" s="76">
        <v>2025</v>
      </c>
      <c r="W90" s="121" t="s">
        <v>33</v>
      </c>
      <c r="X90" s="75" t="s">
        <v>373</v>
      </c>
      <c r="Y90" s="111" t="s">
        <v>736</v>
      </c>
      <c r="Z90" s="111" t="s">
        <v>456</v>
      </c>
      <c r="AA90" s="163"/>
    </row>
    <row r="91" spans="1:27" s="58" customFormat="1" ht="72" customHeight="1" thickTop="1" thickBot="1" x14ac:dyDescent="0.35">
      <c r="A91" s="88">
        <v>70.2</v>
      </c>
      <c r="B91" s="147" t="s">
        <v>641</v>
      </c>
      <c r="C91" s="203" t="s">
        <v>17</v>
      </c>
      <c r="D91" s="203" t="s">
        <v>55</v>
      </c>
      <c r="E91" s="203" t="s">
        <v>345</v>
      </c>
      <c r="F91" s="121" t="s">
        <v>642</v>
      </c>
      <c r="G91" s="163"/>
      <c r="H91" s="164">
        <v>11495</v>
      </c>
      <c r="I91" s="164"/>
      <c r="J91" s="164">
        <v>11495</v>
      </c>
      <c r="K91" s="164"/>
      <c r="L91" s="164"/>
      <c r="M91" s="164"/>
      <c r="N91" s="164">
        <v>11495</v>
      </c>
      <c r="O91" s="164"/>
      <c r="P91" s="164">
        <v>1495</v>
      </c>
      <c r="Q91" s="164">
        <v>10000</v>
      </c>
      <c r="R91" s="164"/>
      <c r="S91" s="165"/>
      <c r="T91" s="132" t="s">
        <v>643</v>
      </c>
      <c r="U91" s="76">
        <v>2025</v>
      </c>
      <c r="V91" s="76">
        <v>2025</v>
      </c>
      <c r="W91" s="121" t="s">
        <v>33</v>
      </c>
      <c r="X91" s="75"/>
      <c r="Y91" s="111" t="s">
        <v>544</v>
      </c>
      <c r="Z91" s="111" t="s">
        <v>456</v>
      </c>
      <c r="AA91" s="163"/>
    </row>
    <row r="92" spans="1:27" s="58" customFormat="1" ht="72" customHeight="1" thickTop="1" thickBot="1" x14ac:dyDescent="0.35">
      <c r="A92" s="88">
        <v>70.3</v>
      </c>
      <c r="B92" s="147" t="s">
        <v>653</v>
      </c>
      <c r="C92" s="203" t="s">
        <v>17</v>
      </c>
      <c r="D92" s="203" t="s">
        <v>55</v>
      </c>
      <c r="E92" s="203" t="s">
        <v>345</v>
      </c>
      <c r="F92" s="121" t="s">
        <v>646</v>
      </c>
      <c r="G92" s="163"/>
      <c r="H92" s="209">
        <v>4715.5200000000004</v>
      </c>
      <c r="I92" s="164"/>
      <c r="J92" s="209">
        <v>4715.5200000000004</v>
      </c>
      <c r="K92" s="164"/>
      <c r="L92" s="164"/>
      <c r="M92" s="164"/>
      <c r="N92" s="164"/>
      <c r="O92" s="164"/>
      <c r="P92" s="209">
        <v>1886.21</v>
      </c>
      <c r="Q92" s="209">
        <v>2829.31</v>
      </c>
      <c r="R92" s="164"/>
      <c r="S92" s="165"/>
      <c r="T92" s="133" t="s">
        <v>647</v>
      </c>
      <c r="U92" s="76">
        <v>2025</v>
      </c>
      <c r="V92" s="76">
        <v>2026</v>
      </c>
      <c r="W92" s="121" t="s">
        <v>33</v>
      </c>
      <c r="X92" s="75"/>
      <c r="Y92" s="37" t="s">
        <v>15</v>
      </c>
      <c r="Z92" s="111" t="s">
        <v>648</v>
      </c>
      <c r="AA92" s="163"/>
    </row>
    <row r="93" spans="1:27" s="58" customFormat="1" ht="72" customHeight="1" thickTop="1" thickBot="1" x14ac:dyDescent="0.35">
      <c r="A93" s="88">
        <v>71</v>
      </c>
      <c r="B93" s="149" t="s">
        <v>506</v>
      </c>
      <c r="C93" s="203" t="s">
        <v>17</v>
      </c>
      <c r="D93" s="203" t="s">
        <v>55</v>
      </c>
      <c r="E93" s="203" t="s">
        <v>345</v>
      </c>
      <c r="F93" s="121" t="s">
        <v>24</v>
      </c>
      <c r="G93" s="163"/>
      <c r="H93" s="164">
        <v>19099</v>
      </c>
      <c r="I93" s="164">
        <v>19099</v>
      </c>
      <c r="J93" s="164"/>
      <c r="K93" s="164"/>
      <c r="L93" s="164"/>
      <c r="M93" s="164">
        <v>16273</v>
      </c>
      <c r="N93" s="164"/>
      <c r="O93" s="164"/>
      <c r="P93" s="164">
        <v>4599</v>
      </c>
      <c r="Q93" s="164">
        <v>14500</v>
      </c>
      <c r="R93" s="164"/>
      <c r="S93" s="165"/>
      <c r="T93" s="121" t="s">
        <v>510</v>
      </c>
      <c r="U93" s="76">
        <v>2024</v>
      </c>
      <c r="V93" s="76">
        <v>2024</v>
      </c>
      <c r="W93" s="121" t="s">
        <v>33</v>
      </c>
      <c r="X93" s="75" t="s">
        <v>373</v>
      </c>
      <c r="Y93" s="111" t="s">
        <v>544</v>
      </c>
      <c r="Z93" s="111" t="s">
        <v>456</v>
      </c>
      <c r="AA93" s="163"/>
    </row>
    <row r="94" spans="1:27" s="58" customFormat="1" ht="72" customHeight="1" thickTop="1" thickBot="1" x14ac:dyDescent="0.35">
      <c r="A94" s="88">
        <v>72</v>
      </c>
      <c r="B94" s="146" t="s">
        <v>514</v>
      </c>
      <c r="C94" s="203" t="s">
        <v>17</v>
      </c>
      <c r="D94" s="203" t="s">
        <v>55</v>
      </c>
      <c r="E94" s="203" t="s">
        <v>345</v>
      </c>
      <c r="F94" s="121" t="s">
        <v>24</v>
      </c>
      <c r="G94" s="163"/>
      <c r="H94" s="164">
        <v>12000</v>
      </c>
      <c r="I94" s="164">
        <v>12000</v>
      </c>
      <c r="J94" s="164"/>
      <c r="K94" s="164"/>
      <c r="L94" s="164"/>
      <c r="M94" s="164">
        <v>11707</v>
      </c>
      <c r="N94" s="164"/>
      <c r="O94" s="164"/>
      <c r="P94" s="164">
        <v>2000</v>
      </c>
      <c r="Q94" s="164">
        <v>12000</v>
      </c>
      <c r="R94" s="164"/>
      <c r="S94" s="165"/>
      <c r="T94" s="121" t="s">
        <v>515</v>
      </c>
      <c r="U94" s="76">
        <v>2024</v>
      </c>
      <c r="V94" s="76">
        <v>2024</v>
      </c>
      <c r="W94" s="121" t="s">
        <v>33</v>
      </c>
      <c r="X94" s="75" t="s">
        <v>373</v>
      </c>
      <c r="Y94" s="111" t="s">
        <v>544</v>
      </c>
      <c r="Z94" s="111" t="s">
        <v>456</v>
      </c>
      <c r="AA94" s="163"/>
    </row>
    <row r="95" spans="1:27" s="58" customFormat="1" ht="53.25" customHeight="1" thickTop="1" thickBot="1" x14ac:dyDescent="0.35">
      <c r="A95" s="88">
        <v>73</v>
      </c>
      <c r="B95" s="127" t="s">
        <v>336</v>
      </c>
      <c r="C95" s="161" t="s">
        <v>17</v>
      </c>
      <c r="D95" s="161" t="s">
        <v>55</v>
      </c>
      <c r="E95" s="161" t="s">
        <v>57</v>
      </c>
      <c r="F95" s="195" t="s">
        <v>24</v>
      </c>
      <c r="G95" s="196"/>
      <c r="H95" s="197">
        <v>102264.54</v>
      </c>
      <c r="I95" s="197"/>
      <c r="J95" s="197"/>
      <c r="K95" s="197"/>
      <c r="L95" s="197"/>
      <c r="M95" s="197"/>
      <c r="N95" s="164"/>
      <c r="O95" s="197"/>
      <c r="P95" s="197">
        <v>15369.68</v>
      </c>
      <c r="Q95" s="197">
        <v>86924.86</v>
      </c>
      <c r="R95" s="197"/>
      <c r="S95" s="199"/>
      <c r="T95" s="127" t="s">
        <v>337</v>
      </c>
      <c r="U95" s="39">
        <v>2022</v>
      </c>
      <c r="V95" s="39">
        <v>2027</v>
      </c>
      <c r="W95" s="127" t="s">
        <v>655</v>
      </c>
      <c r="X95" s="36" t="s">
        <v>67</v>
      </c>
      <c r="Y95" s="37" t="s">
        <v>15</v>
      </c>
      <c r="Z95" s="38" t="s">
        <v>579</v>
      </c>
      <c r="AA95" s="196"/>
    </row>
    <row r="96" spans="1:27" s="58" customFormat="1" ht="53.25" customHeight="1" thickTop="1" thickBot="1" x14ac:dyDescent="0.35">
      <c r="A96" s="88">
        <v>74</v>
      </c>
      <c r="B96" s="121" t="s">
        <v>595</v>
      </c>
      <c r="C96" s="203" t="s">
        <v>17</v>
      </c>
      <c r="D96" s="219" t="s">
        <v>596</v>
      </c>
      <c r="E96" s="219" t="s">
        <v>597</v>
      </c>
      <c r="F96" s="162" t="s">
        <v>26</v>
      </c>
      <c r="G96" s="221"/>
      <c r="H96" s="164">
        <v>764920</v>
      </c>
      <c r="I96" s="164"/>
      <c r="J96" s="164"/>
      <c r="K96" s="164"/>
      <c r="L96" s="164"/>
      <c r="M96" s="164"/>
      <c r="N96" s="164"/>
      <c r="O96" s="164"/>
      <c r="P96" s="164"/>
      <c r="Q96" s="164"/>
      <c r="R96" s="164"/>
      <c r="S96" s="164"/>
      <c r="T96" s="121" t="s">
        <v>598</v>
      </c>
      <c r="U96" s="76">
        <v>2024</v>
      </c>
      <c r="V96" s="76">
        <v>2027</v>
      </c>
      <c r="W96" s="121" t="s">
        <v>655</v>
      </c>
      <c r="X96" s="75" t="s">
        <v>67</v>
      </c>
      <c r="Y96" s="74"/>
      <c r="Z96" s="72"/>
      <c r="AA96" s="221"/>
    </row>
    <row r="97" spans="1:27" s="58" customFormat="1" ht="31.5" thickTop="1" thickBot="1" x14ac:dyDescent="0.35">
      <c r="A97" s="88">
        <v>75</v>
      </c>
      <c r="B97" s="127" t="s">
        <v>338</v>
      </c>
      <c r="C97" s="161" t="s">
        <v>17</v>
      </c>
      <c r="D97" s="161" t="s">
        <v>55</v>
      </c>
      <c r="E97" s="161" t="s">
        <v>57</v>
      </c>
      <c r="F97" s="195" t="s">
        <v>26</v>
      </c>
      <c r="G97" s="196"/>
      <c r="H97" s="197">
        <v>30000</v>
      </c>
      <c r="I97" s="197"/>
      <c r="J97" s="197"/>
      <c r="K97" s="197"/>
      <c r="L97" s="197"/>
      <c r="M97" s="197"/>
      <c r="N97" s="164"/>
      <c r="O97" s="197"/>
      <c r="P97" s="197">
        <v>30000</v>
      </c>
      <c r="Q97" s="197"/>
      <c r="R97" s="197"/>
      <c r="S97" s="199"/>
      <c r="T97" s="127" t="s">
        <v>339</v>
      </c>
      <c r="U97" s="39">
        <v>2023</v>
      </c>
      <c r="V97" s="39">
        <v>2027</v>
      </c>
      <c r="W97" s="127" t="s">
        <v>655</v>
      </c>
      <c r="X97" s="36" t="s">
        <v>67</v>
      </c>
      <c r="Y97" s="37"/>
      <c r="Z97" s="38"/>
      <c r="AA97" s="196"/>
    </row>
    <row r="98" spans="1:27" s="58" customFormat="1" ht="48.75" customHeight="1" thickTop="1" thickBot="1" x14ac:dyDescent="0.35">
      <c r="A98" s="88">
        <v>76</v>
      </c>
      <c r="B98" s="127" t="s">
        <v>340</v>
      </c>
      <c r="C98" s="161" t="s">
        <v>17</v>
      </c>
      <c r="D98" s="161" t="s">
        <v>55</v>
      </c>
      <c r="E98" s="161" t="s">
        <v>57</v>
      </c>
      <c r="F98" s="195" t="s">
        <v>26</v>
      </c>
      <c r="G98" s="196"/>
      <c r="H98" s="197">
        <v>250000</v>
      </c>
      <c r="I98" s="197"/>
      <c r="J98" s="197"/>
      <c r="K98" s="197"/>
      <c r="L98" s="197"/>
      <c r="M98" s="197"/>
      <c r="N98" s="164"/>
      <c r="O98" s="197"/>
      <c r="P98" s="197">
        <v>200000</v>
      </c>
      <c r="Q98" s="197">
        <v>50000</v>
      </c>
      <c r="R98" s="197"/>
      <c r="S98" s="199"/>
      <c r="T98" s="127" t="s">
        <v>341</v>
      </c>
      <c r="U98" s="39">
        <v>2023</v>
      </c>
      <c r="V98" s="39">
        <v>2027</v>
      </c>
      <c r="W98" s="127" t="s">
        <v>655</v>
      </c>
      <c r="X98" s="36" t="s">
        <v>67</v>
      </c>
      <c r="Y98" s="37"/>
      <c r="Z98" s="38"/>
      <c r="AA98" s="196"/>
    </row>
    <row r="99" spans="1:27" s="58" customFormat="1" ht="31.5" thickTop="1" thickBot="1" x14ac:dyDescent="0.35">
      <c r="A99" s="88">
        <v>77</v>
      </c>
      <c r="B99" s="127" t="s">
        <v>371</v>
      </c>
      <c r="C99" s="161" t="s">
        <v>17</v>
      </c>
      <c r="D99" s="222" t="s">
        <v>49</v>
      </c>
      <c r="E99" s="222" t="s">
        <v>56</v>
      </c>
      <c r="F99" s="195" t="s">
        <v>60</v>
      </c>
      <c r="G99" s="196"/>
      <c r="H99" s="197">
        <v>83500</v>
      </c>
      <c r="I99" s="197"/>
      <c r="J99" s="197"/>
      <c r="K99" s="197"/>
      <c r="L99" s="197"/>
      <c r="M99" s="197"/>
      <c r="N99" s="164"/>
      <c r="O99" s="197"/>
      <c r="P99" s="197">
        <v>83500</v>
      </c>
      <c r="Q99" s="197"/>
      <c r="R99" s="197"/>
      <c r="S99" s="199"/>
      <c r="T99" s="127" t="s">
        <v>392</v>
      </c>
      <c r="U99" s="39">
        <v>2025</v>
      </c>
      <c r="V99" s="39">
        <v>2027</v>
      </c>
      <c r="W99" s="127" t="s">
        <v>465</v>
      </c>
      <c r="X99" s="36" t="s">
        <v>66</v>
      </c>
      <c r="Y99" s="37"/>
      <c r="Z99" s="38"/>
      <c r="AA99" s="246"/>
    </row>
    <row r="100" spans="1:27" s="58" customFormat="1" ht="33.75" customHeight="1" thickTop="1" thickBot="1" x14ac:dyDescent="0.35">
      <c r="A100" s="88">
        <v>78</v>
      </c>
      <c r="B100" s="127" t="s">
        <v>369</v>
      </c>
      <c r="C100" s="161" t="s">
        <v>17</v>
      </c>
      <c r="D100" s="222" t="s">
        <v>49</v>
      </c>
      <c r="E100" s="222" t="s">
        <v>56</v>
      </c>
      <c r="F100" s="195" t="s">
        <v>60</v>
      </c>
      <c r="G100" s="196"/>
      <c r="H100" s="197">
        <v>45000</v>
      </c>
      <c r="I100" s="197"/>
      <c r="J100" s="197"/>
      <c r="K100" s="197"/>
      <c r="L100" s="197"/>
      <c r="M100" s="197"/>
      <c r="N100" s="164"/>
      <c r="O100" s="197"/>
      <c r="P100" s="197">
        <v>45000</v>
      </c>
      <c r="Q100" s="197"/>
      <c r="R100" s="197"/>
      <c r="S100" s="199"/>
      <c r="T100" s="127" t="s">
        <v>393</v>
      </c>
      <c r="U100" s="39">
        <v>2025</v>
      </c>
      <c r="V100" s="39">
        <v>2027</v>
      </c>
      <c r="W100" s="127" t="s">
        <v>465</v>
      </c>
      <c r="X100" s="36" t="s">
        <v>66</v>
      </c>
      <c r="Y100" s="37"/>
      <c r="Z100" s="38"/>
      <c r="AA100" s="246"/>
    </row>
    <row r="101" spans="1:27" s="58" customFormat="1" ht="60.75" customHeight="1" thickTop="1" thickBot="1" x14ac:dyDescent="0.35">
      <c r="A101" s="88">
        <v>79</v>
      </c>
      <c r="B101" s="134" t="s">
        <v>409</v>
      </c>
      <c r="C101" s="161" t="s">
        <v>17</v>
      </c>
      <c r="D101" s="161" t="s">
        <v>49</v>
      </c>
      <c r="E101" s="161" t="s">
        <v>56</v>
      </c>
      <c r="F101" s="134" t="s">
        <v>446</v>
      </c>
      <c r="G101" s="223"/>
      <c r="H101" s="184">
        <v>155000</v>
      </c>
      <c r="I101" s="184"/>
      <c r="J101" s="184"/>
      <c r="K101" s="184"/>
      <c r="L101" s="184"/>
      <c r="M101" s="184"/>
      <c r="N101" s="224"/>
      <c r="O101" s="184"/>
      <c r="P101" s="184">
        <v>155000</v>
      </c>
      <c r="Q101" s="184"/>
      <c r="R101" s="184"/>
      <c r="S101" s="225"/>
      <c r="T101" s="134" t="s">
        <v>429</v>
      </c>
      <c r="U101" s="65">
        <v>2023</v>
      </c>
      <c r="V101" s="65">
        <v>2027</v>
      </c>
      <c r="W101" s="127" t="s">
        <v>465</v>
      </c>
      <c r="X101" s="63" t="s">
        <v>66</v>
      </c>
      <c r="Y101" s="64"/>
      <c r="Z101" s="40"/>
      <c r="AA101" s="227" t="s">
        <v>410</v>
      </c>
    </row>
    <row r="102" spans="1:27" s="58" customFormat="1" ht="81" customHeight="1" thickTop="1" thickBot="1" x14ac:dyDescent="0.35">
      <c r="A102" s="88">
        <v>80</v>
      </c>
      <c r="B102" s="127" t="s">
        <v>404</v>
      </c>
      <c r="C102" s="226" t="s">
        <v>17</v>
      </c>
      <c r="D102" s="226" t="s">
        <v>49</v>
      </c>
      <c r="E102" s="226" t="s">
        <v>56</v>
      </c>
      <c r="F102" s="195" t="s">
        <v>35</v>
      </c>
      <c r="G102" s="227"/>
      <c r="H102" s="197">
        <v>104109</v>
      </c>
      <c r="I102" s="197"/>
      <c r="J102" s="197"/>
      <c r="K102" s="197"/>
      <c r="L102" s="197"/>
      <c r="M102" s="197"/>
      <c r="N102" s="164"/>
      <c r="O102" s="197"/>
      <c r="P102" s="197">
        <v>104109</v>
      </c>
      <c r="Q102" s="197"/>
      <c r="R102" s="197"/>
      <c r="S102" s="197"/>
      <c r="T102" s="127" t="s">
        <v>430</v>
      </c>
      <c r="U102" s="39">
        <v>2025</v>
      </c>
      <c r="V102" s="39">
        <v>2027</v>
      </c>
      <c r="W102" s="127" t="s">
        <v>465</v>
      </c>
      <c r="X102" s="36" t="s">
        <v>405</v>
      </c>
      <c r="Y102" s="66"/>
      <c r="Z102" s="50"/>
      <c r="AA102" s="227"/>
    </row>
    <row r="103" spans="1:27" s="58" customFormat="1" ht="62.25" customHeight="1" thickTop="1" thickBot="1" x14ac:dyDescent="0.35">
      <c r="A103" s="88">
        <v>81</v>
      </c>
      <c r="B103" s="127" t="s">
        <v>406</v>
      </c>
      <c r="C103" s="226" t="s">
        <v>17</v>
      </c>
      <c r="D103" s="226" t="s">
        <v>49</v>
      </c>
      <c r="E103" s="226" t="s">
        <v>56</v>
      </c>
      <c r="F103" s="195" t="s">
        <v>35</v>
      </c>
      <c r="G103" s="227"/>
      <c r="H103" s="197">
        <v>16796</v>
      </c>
      <c r="I103" s="197"/>
      <c r="J103" s="197"/>
      <c r="K103" s="197"/>
      <c r="L103" s="197"/>
      <c r="M103" s="197"/>
      <c r="N103" s="164"/>
      <c r="O103" s="197"/>
      <c r="P103" s="197">
        <v>16796</v>
      </c>
      <c r="Q103" s="197"/>
      <c r="R103" s="197"/>
      <c r="S103" s="197"/>
      <c r="T103" s="127" t="s">
        <v>431</v>
      </c>
      <c r="U103" s="39">
        <v>2024</v>
      </c>
      <c r="V103" s="39">
        <v>2027</v>
      </c>
      <c r="W103" s="127" t="s">
        <v>465</v>
      </c>
      <c r="X103" s="36" t="s">
        <v>405</v>
      </c>
      <c r="Y103" s="66"/>
      <c r="Z103" s="50"/>
      <c r="AA103" s="227"/>
    </row>
    <row r="104" spans="1:27" s="58" customFormat="1" ht="84" customHeight="1" thickTop="1" thickBot="1" x14ac:dyDescent="0.35">
      <c r="A104" s="88">
        <v>82</v>
      </c>
      <c r="B104" s="127" t="s">
        <v>601</v>
      </c>
      <c r="C104" s="161" t="s">
        <v>17</v>
      </c>
      <c r="D104" s="161" t="s">
        <v>49</v>
      </c>
      <c r="E104" s="161" t="s">
        <v>310</v>
      </c>
      <c r="F104" s="127" t="s">
        <v>599</v>
      </c>
      <c r="G104" s="227"/>
      <c r="H104" s="197">
        <v>200000</v>
      </c>
      <c r="I104" s="197"/>
      <c r="J104" s="197"/>
      <c r="K104" s="197"/>
      <c r="L104" s="197"/>
      <c r="M104" s="197"/>
      <c r="N104" s="164"/>
      <c r="O104" s="197"/>
      <c r="P104" s="197"/>
      <c r="Q104" s="197"/>
      <c r="R104" s="197"/>
      <c r="S104" s="228"/>
      <c r="T104" s="127" t="s">
        <v>600</v>
      </c>
      <c r="U104" s="39">
        <v>2021</v>
      </c>
      <c r="V104" s="39">
        <v>2027</v>
      </c>
      <c r="W104" s="127" t="s">
        <v>66</v>
      </c>
      <c r="X104" s="36" t="s">
        <v>67</v>
      </c>
      <c r="Y104" s="40"/>
      <c r="Z104" s="40" t="s">
        <v>359</v>
      </c>
      <c r="AA104" s="227"/>
    </row>
    <row r="105" spans="1:27" s="58" customFormat="1" ht="98.25" customHeight="1" thickTop="1" thickBot="1" x14ac:dyDescent="0.35">
      <c r="A105" s="88">
        <v>83</v>
      </c>
      <c r="B105" s="127" t="s">
        <v>602</v>
      </c>
      <c r="C105" s="161" t="s">
        <v>17</v>
      </c>
      <c r="D105" s="161" t="s">
        <v>49</v>
      </c>
      <c r="E105" s="161" t="s">
        <v>310</v>
      </c>
      <c r="F105" s="195" t="s">
        <v>35</v>
      </c>
      <c r="G105" s="227"/>
      <c r="H105" s="197">
        <v>60000</v>
      </c>
      <c r="I105" s="197"/>
      <c r="J105" s="197"/>
      <c r="K105" s="197"/>
      <c r="L105" s="197"/>
      <c r="M105" s="197"/>
      <c r="N105" s="164"/>
      <c r="O105" s="197"/>
      <c r="P105" s="197"/>
      <c r="Q105" s="197"/>
      <c r="R105" s="197"/>
      <c r="S105" s="228"/>
      <c r="T105" s="127" t="s">
        <v>603</v>
      </c>
      <c r="U105" s="39">
        <v>2022</v>
      </c>
      <c r="V105" s="39">
        <v>2027</v>
      </c>
      <c r="W105" s="127" t="s">
        <v>313</v>
      </c>
      <c r="X105" s="36" t="s">
        <v>67</v>
      </c>
      <c r="Y105" s="40"/>
      <c r="Z105" s="40" t="s">
        <v>359</v>
      </c>
      <c r="AA105" s="227"/>
    </row>
    <row r="106" spans="1:27" s="58" customFormat="1" ht="55.5" customHeight="1" thickTop="1" thickBot="1" x14ac:dyDescent="0.35">
      <c r="A106" s="88">
        <v>84</v>
      </c>
      <c r="B106" s="135" t="s">
        <v>315</v>
      </c>
      <c r="C106" s="203" t="s">
        <v>17</v>
      </c>
      <c r="D106" s="203" t="s">
        <v>49</v>
      </c>
      <c r="E106" s="229" t="s">
        <v>310</v>
      </c>
      <c r="F106" s="230" t="s">
        <v>24</v>
      </c>
      <c r="G106" s="231"/>
      <c r="H106" s="224">
        <v>20000</v>
      </c>
      <c r="I106" s="224"/>
      <c r="J106" s="224"/>
      <c r="K106" s="224"/>
      <c r="L106" s="224"/>
      <c r="M106" s="224"/>
      <c r="N106" s="224"/>
      <c r="O106" s="224"/>
      <c r="P106" s="224"/>
      <c r="Q106" s="224"/>
      <c r="R106" s="224"/>
      <c r="S106" s="232"/>
      <c r="T106" s="135" t="s">
        <v>316</v>
      </c>
      <c r="U106" s="69">
        <v>2022</v>
      </c>
      <c r="V106" s="69">
        <v>2027</v>
      </c>
      <c r="W106" s="135" t="s">
        <v>66</v>
      </c>
      <c r="X106" s="67" t="s">
        <v>67</v>
      </c>
      <c r="Y106" s="71" t="s">
        <v>23</v>
      </c>
      <c r="Z106" s="73"/>
      <c r="AA106" s="221"/>
    </row>
    <row r="107" spans="1:27" s="58" customFormat="1" ht="63.75" customHeight="1" thickTop="1" thickBot="1" x14ac:dyDescent="0.35">
      <c r="A107" s="88">
        <v>85</v>
      </c>
      <c r="B107" s="135" t="s">
        <v>317</v>
      </c>
      <c r="C107" s="203" t="s">
        <v>17</v>
      </c>
      <c r="D107" s="203" t="s">
        <v>49</v>
      </c>
      <c r="E107" s="229" t="s">
        <v>310</v>
      </c>
      <c r="F107" s="233" t="s">
        <v>24</v>
      </c>
      <c r="G107" s="231"/>
      <c r="H107" s="224">
        <v>10000</v>
      </c>
      <c r="I107" s="224"/>
      <c r="J107" s="224"/>
      <c r="K107" s="224"/>
      <c r="L107" s="224"/>
      <c r="M107" s="224"/>
      <c r="N107" s="224"/>
      <c r="O107" s="224"/>
      <c r="P107" s="224"/>
      <c r="Q107" s="224"/>
      <c r="R107" s="224"/>
      <c r="S107" s="232"/>
      <c r="T107" s="135" t="s">
        <v>318</v>
      </c>
      <c r="U107" s="69">
        <v>2022</v>
      </c>
      <c r="V107" s="39">
        <v>2027</v>
      </c>
      <c r="W107" s="135" t="s">
        <v>66</v>
      </c>
      <c r="X107" s="67" t="s">
        <v>67</v>
      </c>
      <c r="Y107" s="71" t="s">
        <v>23</v>
      </c>
      <c r="Z107" s="73"/>
      <c r="AA107" s="221"/>
    </row>
    <row r="108" spans="1:27" s="58" customFormat="1" ht="84" customHeight="1" thickTop="1" thickBot="1" x14ac:dyDescent="0.35">
      <c r="A108" s="88">
        <v>86</v>
      </c>
      <c r="B108" s="135" t="s">
        <v>343</v>
      </c>
      <c r="C108" s="203" t="s">
        <v>17</v>
      </c>
      <c r="D108" s="203" t="s">
        <v>49</v>
      </c>
      <c r="E108" s="229" t="s">
        <v>344</v>
      </c>
      <c r="F108" s="230" t="s">
        <v>24</v>
      </c>
      <c r="G108" s="231"/>
      <c r="H108" s="224">
        <v>300000</v>
      </c>
      <c r="I108" s="224"/>
      <c r="J108" s="224"/>
      <c r="K108" s="224"/>
      <c r="L108" s="224"/>
      <c r="M108" s="224"/>
      <c r="N108" s="224"/>
      <c r="O108" s="224"/>
      <c r="P108" s="224"/>
      <c r="Q108" s="224"/>
      <c r="R108" s="224"/>
      <c r="S108" s="232"/>
      <c r="T108" s="135" t="s">
        <v>319</v>
      </c>
      <c r="U108" s="69">
        <v>2022</v>
      </c>
      <c r="V108" s="69">
        <v>2027</v>
      </c>
      <c r="W108" s="135" t="s">
        <v>66</v>
      </c>
      <c r="X108" s="67" t="s">
        <v>67</v>
      </c>
      <c r="Y108" s="71" t="s">
        <v>23</v>
      </c>
      <c r="Z108" s="73"/>
      <c r="AA108" s="221"/>
    </row>
    <row r="109" spans="1:27" s="58" customFormat="1" ht="52.5" customHeight="1" thickTop="1" thickBot="1" x14ac:dyDescent="0.35">
      <c r="A109" s="88">
        <v>87</v>
      </c>
      <c r="B109" s="135" t="s">
        <v>320</v>
      </c>
      <c r="C109" s="203" t="s">
        <v>17</v>
      </c>
      <c r="D109" s="203" t="s">
        <v>49</v>
      </c>
      <c r="E109" s="229" t="s">
        <v>56</v>
      </c>
      <c r="F109" s="230" t="s">
        <v>24</v>
      </c>
      <c r="G109" s="231"/>
      <c r="H109" s="224">
        <v>20000</v>
      </c>
      <c r="I109" s="224"/>
      <c r="J109" s="224"/>
      <c r="K109" s="224"/>
      <c r="L109" s="224"/>
      <c r="M109" s="224"/>
      <c r="N109" s="224"/>
      <c r="O109" s="224"/>
      <c r="P109" s="224"/>
      <c r="Q109" s="224"/>
      <c r="R109" s="224"/>
      <c r="S109" s="232"/>
      <c r="T109" s="135" t="s">
        <v>321</v>
      </c>
      <c r="U109" s="69">
        <v>2024</v>
      </c>
      <c r="V109" s="69">
        <v>2027</v>
      </c>
      <c r="W109" s="135" t="s">
        <v>66</v>
      </c>
      <c r="X109" s="67" t="s">
        <v>67</v>
      </c>
      <c r="Y109" s="71" t="s">
        <v>23</v>
      </c>
      <c r="Z109" s="73"/>
      <c r="AA109" s="221"/>
    </row>
    <row r="110" spans="1:27" s="58" customFormat="1" ht="69" customHeight="1" thickTop="1" thickBot="1" x14ac:dyDescent="0.35">
      <c r="A110" s="88">
        <v>88</v>
      </c>
      <c r="B110" s="135" t="s">
        <v>322</v>
      </c>
      <c r="C110" s="203" t="s">
        <v>17</v>
      </c>
      <c r="D110" s="203" t="s">
        <v>49</v>
      </c>
      <c r="E110" s="229" t="s">
        <v>56</v>
      </c>
      <c r="F110" s="230" t="s">
        <v>24</v>
      </c>
      <c r="G110" s="231"/>
      <c r="H110" s="224">
        <v>150000</v>
      </c>
      <c r="I110" s="224"/>
      <c r="J110" s="224"/>
      <c r="K110" s="224"/>
      <c r="L110" s="224"/>
      <c r="M110" s="224"/>
      <c r="N110" s="224"/>
      <c r="O110" s="224"/>
      <c r="P110" s="224"/>
      <c r="Q110" s="224"/>
      <c r="R110" s="224"/>
      <c r="S110" s="232"/>
      <c r="T110" s="135" t="s">
        <v>323</v>
      </c>
      <c r="U110" s="69">
        <v>2022</v>
      </c>
      <c r="V110" s="69">
        <v>2027</v>
      </c>
      <c r="W110" s="135" t="s">
        <v>66</v>
      </c>
      <c r="X110" s="67" t="s">
        <v>67</v>
      </c>
      <c r="Y110" s="71" t="s">
        <v>23</v>
      </c>
      <c r="Z110" s="73"/>
      <c r="AA110" s="221"/>
    </row>
    <row r="111" spans="1:27" s="58" customFormat="1" ht="66.75" customHeight="1" thickTop="1" thickBot="1" x14ac:dyDescent="0.35">
      <c r="A111" s="88">
        <v>89</v>
      </c>
      <c r="B111" s="135" t="s">
        <v>324</v>
      </c>
      <c r="C111" s="203" t="s">
        <v>17</v>
      </c>
      <c r="D111" s="203" t="s">
        <v>49</v>
      </c>
      <c r="E111" s="229" t="s">
        <v>56</v>
      </c>
      <c r="F111" s="230" t="s">
        <v>24</v>
      </c>
      <c r="G111" s="231"/>
      <c r="H111" s="224">
        <v>50000</v>
      </c>
      <c r="I111" s="224"/>
      <c r="J111" s="224"/>
      <c r="K111" s="224"/>
      <c r="L111" s="224"/>
      <c r="M111" s="224"/>
      <c r="N111" s="224"/>
      <c r="O111" s="224"/>
      <c r="P111" s="224"/>
      <c r="Q111" s="224"/>
      <c r="R111" s="224"/>
      <c r="S111" s="232"/>
      <c r="T111" s="135" t="s">
        <v>352</v>
      </c>
      <c r="U111" s="69">
        <v>2022</v>
      </c>
      <c r="V111" s="69">
        <v>2027</v>
      </c>
      <c r="W111" s="135" t="s">
        <v>66</v>
      </c>
      <c r="X111" s="67" t="s">
        <v>67</v>
      </c>
      <c r="Y111" s="71" t="s">
        <v>23</v>
      </c>
      <c r="Z111" s="73"/>
      <c r="AA111" s="221"/>
    </row>
    <row r="112" spans="1:27" s="58" customFormat="1" ht="91.5" customHeight="1" thickTop="1" thickBot="1" x14ac:dyDescent="0.35">
      <c r="A112" s="88">
        <v>90</v>
      </c>
      <c r="B112" s="135" t="s">
        <v>325</v>
      </c>
      <c r="C112" s="203" t="s">
        <v>17</v>
      </c>
      <c r="D112" s="203" t="s">
        <v>350</v>
      </c>
      <c r="E112" s="229" t="s">
        <v>349</v>
      </c>
      <c r="F112" s="230" t="s">
        <v>26</v>
      </c>
      <c r="G112" s="231"/>
      <c r="H112" s="224">
        <v>150000</v>
      </c>
      <c r="I112" s="224"/>
      <c r="J112" s="224"/>
      <c r="K112" s="224"/>
      <c r="L112" s="224"/>
      <c r="M112" s="224"/>
      <c r="N112" s="224"/>
      <c r="O112" s="224"/>
      <c r="P112" s="224"/>
      <c r="Q112" s="224"/>
      <c r="R112" s="224"/>
      <c r="S112" s="232"/>
      <c r="T112" s="135" t="s">
        <v>754</v>
      </c>
      <c r="U112" s="69">
        <v>2021</v>
      </c>
      <c r="V112" s="69">
        <v>2027</v>
      </c>
      <c r="W112" s="135" t="s">
        <v>66</v>
      </c>
      <c r="X112" s="67" t="s">
        <v>67</v>
      </c>
      <c r="Y112" s="71" t="s">
        <v>23</v>
      </c>
      <c r="Z112" s="73"/>
      <c r="AA112" s="221"/>
    </row>
    <row r="113" spans="1:27" s="58" customFormat="1" ht="157.5" customHeight="1" thickTop="1" thickBot="1" x14ac:dyDescent="0.35">
      <c r="A113" s="88">
        <v>91</v>
      </c>
      <c r="B113" s="135" t="s">
        <v>326</v>
      </c>
      <c r="C113" s="203" t="s">
        <v>17</v>
      </c>
      <c r="D113" s="203" t="s">
        <v>347</v>
      </c>
      <c r="E113" s="229" t="s">
        <v>346</v>
      </c>
      <c r="F113" s="230" t="s">
        <v>26</v>
      </c>
      <c r="G113" s="231"/>
      <c r="H113" s="224">
        <v>300000</v>
      </c>
      <c r="I113" s="224"/>
      <c r="J113" s="224"/>
      <c r="K113" s="224"/>
      <c r="L113" s="224"/>
      <c r="M113" s="224"/>
      <c r="N113" s="224"/>
      <c r="O113" s="224"/>
      <c r="P113" s="224"/>
      <c r="Q113" s="224"/>
      <c r="R113" s="224"/>
      <c r="S113" s="232"/>
      <c r="T113" s="121" t="s">
        <v>755</v>
      </c>
      <c r="U113" s="69">
        <v>2022</v>
      </c>
      <c r="V113" s="69">
        <v>2026</v>
      </c>
      <c r="W113" s="135" t="s">
        <v>66</v>
      </c>
      <c r="X113" s="67" t="s">
        <v>67</v>
      </c>
      <c r="Y113" s="71" t="s">
        <v>23</v>
      </c>
      <c r="Z113" s="73"/>
      <c r="AA113" s="221"/>
    </row>
    <row r="114" spans="1:27" s="58" customFormat="1" ht="69.75" customHeight="1" thickTop="1" thickBot="1" x14ac:dyDescent="0.35">
      <c r="A114" s="88">
        <v>92</v>
      </c>
      <c r="B114" s="135" t="s">
        <v>327</v>
      </c>
      <c r="C114" s="203" t="s">
        <v>17</v>
      </c>
      <c r="D114" s="203" t="s">
        <v>55</v>
      </c>
      <c r="E114" s="229" t="s">
        <v>345</v>
      </c>
      <c r="F114" s="230" t="s">
        <v>24</v>
      </c>
      <c r="G114" s="231"/>
      <c r="H114" s="224">
        <v>10000</v>
      </c>
      <c r="I114" s="224"/>
      <c r="J114" s="224"/>
      <c r="K114" s="224"/>
      <c r="L114" s="224"/>
      <c r="M114" s="224"/>
      <c r="N114" s="224"/>
      <c r="O114" s="224"/>
      <c r="P114" s="224"/>
      <c r="Q114" s="224"/>
      <c r="R114" s="224"/>
      <c r="S114" s="232"/>
      <c r="T114" s="121" t="s">
        <v>328</v>
      </c>
      <c r="U114" s="69">
        <v>2022</v>
      </c>
      <c r="V114" s="69">
        <v>2026</v>
      </c>
      <c r="W114" s="135" t="s">
        <v>66</v>
      </c>
      <c r="X114" s="67" t="s">
        <v>67</v>
      </c>
      <c r="Y114" s="71" t="s">
        <v>23</v>
      </c>
      <c r="Z114" s="73"/>
      <c r="AA114" s="221"/>
    </row>
    <row r="115" spans="1:27" s="58" customFormat="1" ht="90" customHeight="1" thickTop="1" thickBot="1" x14ac:dyDescent="0.35">
      <c r="A115" s="88">
        <v>93</v>
      </c>
      <c r="B115" s="135" t="s">
        <v>508</v>
      </c>
      <c r="C115" s="203" t="s">
        <v>17</v>
      </c>
      <c r="D115" s="203" t="s">
        <v>49</v>
      </c>
      <c r="E115" s="229" t="s">
        <v>56</v>
      </c>
      <c r="F115" s="230" t="s">
        <v>26</v>
      </c>
      <c r="G115" s="231"/>
      <c r="H115" s="224">
        <v>1452000</v>
      </c>
      <c r="I115" s="224"/>
      <c r="J115" s="224"/>
      <c r="K115" s="224"/>
      <c r="L115" s="224"/>
      <c r="M115" s="224"/>
      <c r="N115" s="224"/>
      <c r="O115" s="224"/>
      <c r="P115" s="224"/>
      <c r="Q115" s="224">
        <v>943800</v>
      </c>
      <c r="R115" s="224"/>
      <c r="S115" s="224">
        <v>508200</v>
      </c>
      <c r="T115" s="121" t="s">
        <v>509</v>
      </c>
      <c r="U115" s="69">
        <v>2025</v>
      </c>
      <c r="V115" s="69">
        <v>2029</v>
      </c>
      <c r="W115" s="135" t="s">
        <v>66</v>
      </c>
      <c r="X115" s="67" t="s">
        <v>67</v>
      </c>
      <c r="Y115" s="71" t="s">
        <v>23</v>
      </c>
      <c r="Z115" s="73"/>
      <c r="AA115" s="221"/>
    </row>
    <row r="116" spans="1:27" s="58" customFormat="1" ht="181.5" customHeight="1" thickTop="1" thickBot="1" x14ac:dyDescent="0.35">
      <c r="A116" s="88">
        <v>94</v>
      </c>
      <c r="B116" s="135" t="s">
        <v>329</v>
      </c>
      <c r="C116" s="229" t="s">
        <v>17</v>
      </c>
      <c r="D116" s="229" t="s">
        <v>49</v>
      </c>
      <c r="E116" s="229" t="s">
        <v>56</v>
      </c>
      <c r="F116" s="230" t="s">
        <v>26</v>
      </c>
      <c r="G116" s="231"/>
      <c r="H116" s="224">
        <v>1500000</v>
      </c>
      <c r="I116" s="224"/>
      <c r="J116" s="224"/>
      <c r="K116" s="224"/>
      <c r="L116" s="224"/>
      <c r="M116" s="224"/>
      <c r="N116" s="224"/>
      <c r="O116" s="224"/>
      <c r="P116" s="224"/>
      <c r="Q116" s="224"/>
      <c r="R116" s="224"/>
      <c r="S116" s="232"/>
      <c r="T116" s="136" t="s">
        <v>399</v>
      </c>
      <c r="U116" s="69">
        <v>2022</v>
      </c>
      <c r="V116" s="69">
        <v>2027</v>
      </c>
      <c r="W116" s="135" t="s">
        <v>330</v>
      </c>
      <c r="X116" s="67" t="s">
        <v>67</v>
      </c>
      <c r="Y116" s="71" t="s">
        <v>23</v>
      </c>
      <c r="Z116" s="71" t="s">
        <v>331</v>
      </c>
      <c r="AA116" s="231"/>
    </row>
    <row r="117" spans="1:27" s="58" customFormat="1" ht="87" customHeight="1" thickTop="1" thickBot="1" x14ac:dyDescent="0.35">
      <c r="A117" s="88">
        <v>95</v>
      </c>
      <c r="B117" s="151" t="s">
        <v>584</v>
      </c>
      <c r="C117" s="161" t="s">
        <v>17</v>
      </c>
      <c r="D117" s="161" t="s">
        <v>49</v>
      </c>
      <c r="E117" s="161" t="s">
        <v>56</v>
      </c>
      <c r="F117" s="233" t="s">
        <v>583</v>
      </c>
      <c r="G117" s="227"/>
      <c r="H117" s="197">
        <v>440000</v>
      </c>
      <c r="I117" s="202"/>
      <c r="J117" s="202"/>
      <c r="K117" s="202"/>
      <c r="L117" s="202"/>
      <c r="M117" s="202"/>
      <c r="N117" s="202"/>
      <c r="O117" s="202"/>
      <c r="P117" s="202"/>
      <c r="Q117" s="202"/>
      <c r="R117" s="202"/>
      <c r="S117" s="202"/>
      <c r="T117" s="121" t="s">
        <v>332</v>
      </c>
      <c r="U117" s="76">
        <v>2022</v>
      </c>
      <c r="V117" s="76">
        <v>2027</v>
      </c>
      <c r="W117" s="121" t="s">
        <v>66</v>
      </c>
      <c r="X117" s="75" t="s">
        <v>67</v>
      </c>
      <c r="Y117" s="72"/>
      <c r="Z117" s="72"/>
      <c r="AA117" s="221"/>
    </row>
    <row r="118" spans="1:27" s="58" customFormat="1" ht="87" customHeight="1" thickTop="1" thickBot="1" x14ac:dyDescent="0.35">
      <c r="A118" s="88">
        <v>96</v>
      </c>
      <c r="B118" s="121" t="s">
        <v>585</v>
      </c>
      <c r="C118" s="229" t="s">
        <v>17</v>
      </c>
      <c r="D118" s="229" t="s">
        <v>49</v>
      </c>
      <c r="E118" s="229" t="s">
        <v>56</v>
      </c>
      <c r="F118" s="233" t="s">
        <v>586</v>
      </c>
      <c r="G118" s="227"/>
      <c r="H118" s="197">
        <v>48000</v>
      </c>
      <c r="I118" s="202"/>
      <c r="J118" s="202"/>
      <c r="K118" s="202"/>
      <c r="L118" s="202"/>
      <c r="M118" s="202"/>
      <c r="N118" s="202"/>
      <c r="O118" s="202"/>
      <c r="P118" s="202"/>
      <c r="Q118" s="202"/>
      <c r="R118" s="202"/>
      <c r="S118" s="202"/>
      <c r="T118" s="121" t="s">
        <v>587</v>
      </c>
      <c r="U118" s="69">
        <v>2022</v>
      </c>
      <c r="V118" s="69">
        <v>2027</v>
      </c>
      <c r="W118" s="135" t="s">
        <v>66</v>
      </c>
      <c r="X118" s="67" t="s">
        <v>67</v>
      </c>
      <c r="Y118" s="70"/>
      <c r="Z118" s="72"/>
      <c r="AA118" s="221"/>
    </row>
    <row r="119" spans="1:27" s="58" customFormat="1" ht="87" customHeight="1" thickTop="1" thickBot="1" x14ac:dyDescent="0.35">
      <c r="A119" s="88">
        <v>97</v>
      </c>
      <c r="B119" s="121" t="s">
        <v>333</v>
      </c>
      <c r="C119" s="226" t="s">
        <v>17</v>
      </c>
      <c r="D119" s="226" t="s">
        <v>49</v>
      </c>
      <c r="E119" s="226" t="s">
        <v>56</v>
      </c>
      <c r="F119" s="233" t="s">
        <v>588</v>
      </c>
      <c r="G119" s="227"/>
      <c r="H119" s="197">
        <v>175000</v>
      </c>
      <c r="I119" s="202"/>
      <c r="J119" s="202"/>
      <c r="K119" s="202"/>
      <c r="L119" s="202"/>
      <c r="M119" s="202"/>
      <c r="N119" s="202"/>
      <c r="O119" s="202"/>
      <c r="P119" s="202"/>
      <c r="Q119" s="202"/>
      <c r="R119" s="202"/>
      <c r="S119" s="202"/>
      <c r="T119" s="121" t="s">
        <v>589</v>
      </c>
      <c r="U119" s="69">
        <v>2022</v>
      </c>
      <c r="V119" s="69">
        <v>2027</v>
      </c>
      <c r="W119" s="135" t="s">
        <v>66</v>
      </c>
      <c r="X119" s="67" t="s">
        <v>67</v>
      </c>
      <c r="Y119" s="70"/>
      <c r="Z119" s="72"/>
      <c r="AA119" s="221"/>
    </row>
    <row r="120" spans="1:27" s="58" customFormat="1" ht="87" customHeight="1" thickTop="1" thickBot="1" x14ac:dyDescent="0.35">
      <c r="A120" s="88">
        <v>98</v>
      </c>
      <c r="B120" s="127" t="s">
        <v>763</v>
      </c>
      <c r="C120" s="226" t="s">
        <v>17</v>
      </c>
      <c r="D120" s="226" t="s">
        <v>49</v>
      </c>
      <c r="E120" s="226" t="s">
        <v>56</v>
      </c>
      <c r="F120" s="233" t="s">
        <v>24</v>
      </c>
      <c r="G120" s="227"/>
      <c r="H120" s="197">
        <v>600000</v>
      </c>
      <c r="I120" s="202"/>
      <c r="J120" s="202"/>
      <c r="K120" s="164">
        <v>56484</v>
      </c>
      <c r="L120" s="164"/>
      <c r="M120" s="202"/>
      <c r="N120" s="202"/>
      <c r="O120" s="202"/>
      <c r="P120" s="202"/>
      <c r="Q120" s="202"/>
      <c r="R120" s="202"/>
      <c r="S120" s="202"/>
      <c r="T120" s="121" t="s">
        <v>718</v>
      </c>
      <c r="U120" s="76">
        <v>2023</v>
      </c>
      <c r="V120" s="76">
        <v>2027</v>
      </c>
      <c r="W120" s="121" t="s">
        <v>330</v>
      </c>
      <c r="X120" s="75" t="s">
        <v>67</v>
      </c>
      <c r="Y120" s="70"/>
      <c r="Z120" s="72"/>
      <c r="AA120" s="221"/>
    </row>
    <row r="121" spans="1:27" s="58" customFormat="1" ht="60.75" customHeight="1" thickTop="1" thickBot="1" x14ac:dyDescent="0.35">
      <c r="A121" s="88">
        <v>98.1</v>
      </c>
      <c r="B121" s="127" t="s">
        <v>719</v>
      </c>
      <c r="C121" s="226" t="s">
        <v>17</v>
      </c>
      <c r="D121" s="226" t="s">
        <v>49</v>
      </c>
      <c r="E121" s="226" t="s">
        <v>56</v>
      </c>
      <c r="F121" s="233" t="s">
        <v>24</v>
      </c>
      <c r="G121" s="227"/>
      <c r="H121" s="197">
        <v>55000</v>
      </c>
      <c r="I121" s="202"/>
      <c r="J121" s="202"/>
      <c r="K121" s="197">
        <v>55000</v>
      </c>
      <c r="L121" s="197"/>
      <c r="M121" s="202"/>
      <c r="N121" s="202"/>
      <c r="O121" s="202"/>
      <c r="P121" s="202"/>
      <c r="Q121" s="202"/>
      <c r="R121" s="202"/>
      <c r="S121" s="202"/>
      <c r="T121" s="247" t="s">
        <v>720</v>
      </c>
      <c r="U121" s="76">
        <v>2023</v>
      </c>
      <c r="V121" s="76">
        <v>2027</v>
      </c>
      <c r="W121" s="121" t="s">
        <v>465</v>
      </c>
      <c r="X121" s="75" t="s">
        <v>67</v>
      </c>
      <c r="Y121" s="70"/>
      <c r="Z121" s="72"/>
      <c r="AA121" s="221" t="s">
        <v>721</v>
      </c>
    </row>
    <row r="122" spans="1:27" s="58" customFormat="1" ht="87" customHeight="1" thickTop="1" thickBot="1" x14ac:dyDescent="0.35">
      <c r="A122" s="88">
        <v>99</v>
      </c>
      <c r="B122" s="127" t="s">
        <v>591</v>
      </c>
      <c r="C122" s="226" t="s">
        <v>17</v>
      </c>
      <c r="D122" s="226" t="s">
        <v>49</v>
      </c>
      <c r="E122" s="226" t="s">
        <v>56</v>
      </c>
      <c r="F122" s="233" t="s">
        <v>590</v>
      </c>
      <c r="G122" s="227"/>
      <c r="H122" s="197">
        <v>550000</v>
      </c>
      <c r="I122" s="202"/>
      <c r="J122" s="202"/>
      <c r="K122" s="202"/>
      <c r="L122" s="202"/>
      <c r="M122" s="202"/>
      <c r="N122" s="202"/>
      <c r="O122" s="202"/>
      <c r="P122" s="202"/>
      <c r="Q122" s="202"/>
      <c r="R122" s="202"/>
      <c r="S122" s="202"/>
      <c r="T122" s="121" t="s">
        <v>592</v>
      </c>
      <c r="U122" s="76">
        <v>2023</v>
      </c>
      <c r="V122" s="76">
        <v>2027</v>
      </c>
      <c r="W122" s="121" t="s">
        <v>66</v>
      </c>
      <c r="X122" s="75" t="s">
        <v>67</v>
      </c>
      <c r="Y122" s="70"/>
      <c r="Z122" s="72"/>
      <c r="AA122" s="221"/>
    </row>
    <row r="123" spans="1:27" s="58" customFormat="1" ht="56.25" customHeight="1" thickTop="1" thickBot="1" x14ac:dyDescent="0.35">
      <c r="A123" s="88">
        <v>100</v>
      </c>
      <c r="B123" s="121" t="s">
        <v>593</v>
      </c>
      <c r="C123" s="203" t="s">
        <v>17</v>
      </c>
      <c r="D123" s="203" t="s">
        <v>49</v>
      </c>
      <c r="E123" s="203" t="s">
        <v>56</v>
      </c>
      <c r="F123" s="121" t="s">
        <v>594</v>
      </c>
      <c r="G123" s="163"/>
      <c r="H123" s="164">
        <v>3625225</v>
      </c>
      <c r="I123" s="164"/>
      <c r="J123" s="164"/>
      <c r="K123" s="164"/>
      <c r="L123" s="164"/>
      <c r="M123" s="164"/>
      <c r="N123" s="164"/>
      <c r="O123" s="164"/>
      <c r="P123" s="164">
        <v>2027755</v>
      </c>
      <c r="Q123" s="164">
        <v>1551470</v>
      </c>
      <c r="R123" s="164"/>
      <c r="S123" s="164"/>
      <c r="T123" s="121" t="s">
        <v>113</v>
      </c>
      <c r="U123" s="76">
        <v>2021</v>
      </c>
      <c r="V123" s="76">
        <v>2027</v>
      </c>
      <c r="W123" s="121" t="s">
        <v>313</v>
      </c>
      <c r="X123" s="75"/>
      <c r="Y123" s="68" t="s">
        <v>15</v>
      </c>
      <c r="Z123" s="68" t="s">
        <v>314</v>
      </c>
      <c r="AA123" s="221"/>
    </row>
    <row r="124" spans="1:27" s="58" customFormat="1" ht="48" customHeight="1" thickTop="1" thickBot="1" x14ac:dyDescent="0.35">
      <c r="A124" s="88">
        <v>101</v>
      </c>
      <c r="B124" s="152" t="s">
        <v>353</v>
      </c>
      <c r="C124" s="161" t="s">
        <v>17</v>
      </c>
      <c r="D124" s="161" t="s">
        <v>49</v>
      </c>
      <c r="E124" s="161" t="s">
        <v>56</v>
      </c>
      <c r="F124" s="195" t="s">
        <v>61</v>
      </c>
      <c r="G124" s="195"/>
      <c r="H124" s="197">
        <v>100000</v>
      </c>
      <c r="I124" s="197"/>
      <c r="J124" s="197"/>
      <c r="K124" s="197"/>
      <c r="L124" s="197"/>
      <c r="M124" s="197"/>
      <c r="N124" s="164"/>
      <c r="O124" s="197"/>
      <c r="P124" s="197"/>
      <c r="Q124" s="197"/>
      <c r="R124" s="197"/>
      <c r="S124" s="197"/>
      <c r="T124" s="127" t="s">
        <v>372</v>
      </c>
      <c r="U124" s="36">
        <v>2022</v>
      </c>
      <c r="V124" s="36">
        <v>2027</v>
      </c>
      <c r="W124" s="127" t="s">
        <v>313</v>
      </c>
      <c r="X124" s="36" t="s">
        <v>368</v>
      </c>
      <c r="Y124" s="36"/>
      <c r="Z124" s="38"/>
      <c r="AA124" s="227"/>
    </row>
    <row r="125" spans="1:27" s="58" customFormat="1" ht="135.75" thickTop="1" x14ac:dyDescent="0.3">
      <c r="A125" s="92">
        <v>102</v>
      </c>
      <c r="B125" s="135" t="s">
        <v>334</v>
      </c>
      <c r="C125" s="234" t="s">
        <v>335</v>
      </c>
      <c r="D125" s="229" t="s">
        <v>49</v>
      </c>
      <c r="E125" s="229" t="s">
        <v>348</v>
      </c>
      <c r="F125" s="230" t="s">
        <v>26</v>
      </c>
      <c r="G125" s="231"/>
      <c r="H125" s="224">
        <v>300000</v>
      </c>
      <c r="I125" s="224"/>
      <c r="J125" s="224"/>
      <c r="K125" s="224"/>
      <c r="L125" s="224"/>
      <c r="M125" s="224"/>
      <c r="N125" s="224"/>
      <c r="O125" s="224"/>
      <c r="P125" s="224"/>
      <c r="Q125" s="224"/>
      <c r="R125" s="224"/>
      <c r="S125" s="224"/>
      <c r="T125" s="135" t="s">
        <v>360</v>
      </c>
      <c r="U125" s="69">
        <v>2023</v>
      </c>
      <c r="V125" s="69">
        <v>2027</v>
      </c>
      <c r="W125" s="135" t="s">
        <v>66</v>
      </c>
      <c r="X125" s="67" t="s">
        <v>67</v>
      </c>
      <c r="Y125" s="74"/>
      <c r="Z125" s="70"/>
      <c r="AA125" s="231"/>
    </row>
    <row r="126" spans="1:27" s="58" customFormat="1" ht="46.5" thickBot="1" x14ac:dyDescent="0.35">
      <c r="A126" s="94">
        <v>102.1</v>
      </c>
      <c r="B126" s="153" t="s">
        <v>635</v>
      </c>
      <c r="C126" s="221" t="s">
        <v>17</v>
      </c>
      <c r="D126" s="221" t="s">
        <v>636</v>
      </c>
      <c r="E126" s="221" t="s">
        <v>637</v>
      </c>
      <c r="F126" s="221" t="s">
        <v>26</v>
      </c>
      <c r="G126" s="221"/>
      <c r="H126" s="164">
        <v>250000</v>
      </c>
      <c r="I126" s="221"/>
      <c r="J126" s="164">
        <v>250000</v>
      </c>
      <c r="K126" s="164"/>
      <c r="L126" s="164"/>
      <c r="M126" s="221"/>
      <c r="N126" s="221"/>
      <c r="O126" s="221"/>
      <c r="P126" s="235"/>
      <c r="Q126" s="235"/>
      <c r="R126" s="235"/>
      <c r="S126" s="216">
        <v>1</v>
      </c>
      <c r="T126" s="132" t="s">
        <v>649</v>
      </c>
      <c r="U126" s="72">
        <v>2025</v>
      </c>
      <c r="V126" s="72">
        <v>2028</v>
      </c>
      <c r="W126" s="132" t="s">
        <v>638</v>
      </c>
      <c r="X126" s="72" t="s">
        <v>67</v>
      </c>
      <c r="Y126" s="72" t="s">
        <v>23</v>
      </c>
      <c r="Z126" s="72"/>
      <c r="AA126" s="132" t="s">
        <v>650</v>
      </c>
    </row>
    <row r="127" spans="1:27" s="58" customFormat="1" ht="34.5" thickTop="1" thickBot="1" x14ac:dyDescent="0.35">
      <c r="A127" s="90">
        <v>102.2</v>
      </c>
      <c r="B127" s="153" t="s">
        <v>660</v>
      </c>
      <c r="C127" s="221" t="s">
        <v>37</v>
      </c>
      <c r="D127" s="221" t="s">
        <v>41</v>
      </c>
      <c r="E127" s="221" t="s">
        <v>51</v>
      </c>
      <c r="F127" s="221" t="s">
        <v>26</v>
      </c>
      <c r="G127" s="221"/>
      <c r="H127" s="164">
        <v>760000</v>
      </c>
      <c r="I127" s="221"/>
      <c r="J127" s="164"/>
      <c r="K127" s="164"/>
      <c r="L127" s="164"/>
      <c r="M127" s="235"/>
      <c r="N127" s="235"/>
      <c r="O127" s="235">
        <v>760000</v>
      </c>
      <c r="P127" s="235">
        <v>226762</v>
      </c>
      <c r="Q127" s="235">
        <v>51000</v>
      </c>
      <c r="R127" s="235">
        <v>9000</v>
      </c>
      <c r="S127" s="216"/>
      <c r="T127" s="132" t="s">
        <v>661</v>
      </c>
      <c r="U127" s="72">
        <v>2025</v>
      </c>
      <c r="V127" s="72">
        <v>2027</v>
      </c>
      <c r="W127" s="132" t="s">
        <v>659</v>
      </c>
      <c r="X127" s="113" t="s">
        <v>654</v>
      </c>
      <c r="Y127" s="68" t="s">
        <v>15</v>
      </c>
      <c r="Z127" s="113" t="s">
        <v>640</v>
      </c>
      <c r="AA127" s="166" t="s">
        <v>556</v>
      </c>
    </row>
    <row r="128" spans="1:27" s="58" customFormat="1" ht="46.5" thickTop="1" x14ac:dyDescent="0.3">
      <c r="A128" s="116">
        <v>102.3</v>
      </c>
      <c r="B128" s="154" t="s">
        <v>658</v>
      </c>
      <c r="C128" s="221" t="s">
        <v>17</v>
      </c>
      <c r="D128" s="221" t="s">
        <v>55</v>
      </c>
      <c r="E128" s="221" t="s">
        <v>57</v>
      </c>
      <c r="F128" s="221" t="s">
        <v>24</v>
      </c>
      <c r="G128" s="221"/>
      <c r="H128" s="164">
        <v>300000</v>
      </c>
      <c r="I128" s="235"/>
      <c r="J128" s="164"/>
      <c r="K128" s="164">
        <v>300000</v>
      </c>
      <c r="L128" s="164"/>
      <c r="M128" s="235"/>
      <c r="N128" s="235"/>
      <c r="O128" s="235"/>
      <c r="P128" s="235"/>
      <c r="Q128" s="236">
        <f>H128*0.75</f>
        <v>225000</v>
      </c>
      <c r="R128" s="235"/>
      <c r="S128" s="164">
        <f>H128-Q128</f>
        <v>75000</v>
      </c>
      <c r="T128" s="132" t="s">
        <v>657</v>
      </c>
      <c r="U128" s="72">
        <v>2025</v>
      </c>
      <c r="V128" s="72">
        <v>2027</v>
      </c>
      <c r="W128" s="132" t="s">
        <v>655</v>
      </c>
      <c r="X128" s="72" t="s">
        <v>67</v>
      </c>
      <c r="Y128" s="72" t="s">
        <v>23</v>
      </c>
      <c r="Z128" s="72"/>
      <c r="AA128" s="132" t="s">
        <v>656</v>
      </c>
    </row>
    <row r="129" spans="1:27" s="58" customFormat="1" ht="75.75" x14ac:dyDescent="0.3">
      <c r="A129" s="117">
        <v>103</v>
      </c>
      <c r="B129" s="155" t="s">
        <v>705</v>
      </c>
      <c r="C129" s="221" t="s">
        <v>17</v>
      </c>
      <c r="D129" s="221" t="s">
        <v>43</v>
      </c>
      <c r="E129" s="221" t="s">
        <v>53</v>
      </c>
      <c r="F129" s="221" t="s">
        <v>26</v>
      </c>
      <c r="G129" s="221"/>
      <c r="H129" s="164">
        <v>2352941</v>
      </c>
      <c r="I129" s="235"/>
      <c r="J129" s="164"/>
      <c r="K129" s="164">
        <v>75000</v>
      </c>
      <c r="L129" s="164"/>
      <c r="M129" s="235"/>
      <c r="N129" s="235"/>
      <c r="O129" s="235"/>
      <c r="P129" s="235">
        <v>352241</v>
      </c>
      <c r="Q129" s="235">
        <v>2000000</v>
      </c>
      <c r="R129" s="235"/>
      <c r="S129" s="164"/>
      <c r="T129" s="132" t="s">
        <v>708</v>
      </c>
      <c r="U129" s="72">
        <v>2026</v>
      </c>
      <c r="V129" s="72">
        <v>2028</v>
      </c>
      <c r="W129" s="132" t="s">
        <v>33</v>
      </c>
      <c r="X129" s="72" t="s">
        <v>706</v>
      </c>
      <c r="Y129" s="72" t="s">
        <v>23</v>
      </c>
      <c r="Z129" s="72" t="s">
        <v>707</v>
      </c>
      <c r="AA129" s="132" t="s">
        <v>727</v>
      </c>
    </row>
    <row r="130" spans="1:27" s="58" customFormat="1" ht="69" customHeight="1" x14ac:dyDescent="0.3">
      <c r="A130" s="117">
        <v>104</v>
      </c>
      <c r="B130" s="155" t="s">
        <v>741</v>
      </c>
      <c r="C130" s="221" t="s">
        <v>17</v>
      </c>
      <c r="D130" s="221" t="s">
        <v>55</v>
      </c>
      <c r="E130" s="221" t="s">
        <v>345</v>
      </c>
      <c r="F130" s="221" t="s">
        <v>24</v>
      </c>
      <c r="G130" s="221"/>
      <c r="H130" s="164" t="s">
        <v>737</v>
      </c>
      <c r="I130" s="235"/>
      <c r="J130" s="166"/>
      <c r="K130" s="164"/>
      <c r="L130" s="164"/>
      <c r="M130" s="235"/>
      <c r="N130" s="164" t="s">
        <v>744</v>
      </c>
      <c r="O130" s="235"/>
      <c r="P130" s="235" t="s">
        <v>738</v>
      </c>
      <c r="Q130" s="236" t="s">
        <v>739</v>
      </c>
      <c r="R130" s="235"/>
      <c r="S130" s="164"/>
      <c r="T130" s="132" t="s">
        <v>740</v>
      </c>
      <c r="U130" s="72">
        <v>2025</v>
      </c>
      <c r="V130" s="72">
        <v>2027</v>
      </c>
      <c r="W130" s="132" t="s">
        <v>33</v>
      </c>
      <c r="X130" s="72" t="s">
        <v>551</v>
      </c>
      <c r="Y130" s="72" t="s">
        <v>15</v>
      </c>
      <c r="Z130" s="111" t="s">
        <v>385</v>
      </c>
      <c r="AA130" s="132"/>
    </row>
    <row r="131" spans="1:27" s="58" customFormat="1" ht="165" x14ac:dyDescent="0.3">
      <c r="A131" s="117">
        <v>105</v>
      </c>
      <c r="B131" s="278" t="s">
        <v>768</v>
      </c>
      <c r="C131" s="279" t="s">
        <v>16</v>
      </c>
      <c r="D131" s="279" t="s">
        <v>44</v>
      </c>
      <c r="E131" s="279" t="s">
        <v>45</v>
      </c>
      <c r="F131" s="279" t="s">
        <v>767</v>
      </c>
      <c r="G131" s="279"/>
      <c r="H131" s="280">
        <v>339800</v>
      </c>
      <c r="I131" s="281"/>
      <c r="J131" s="280"/>
      <c r="K131" s="280">
        <v>7000</v>
      </c>
      <c r="L131" s="280">
        <v>332800</v>
      </c>
      <c r="M131" s="281"/>
      <c r="N131" s="281"/>
      <c r="O131" s="281"/>
      <c r="P131" s="281">
        <v>50970</v>
      </c>
      <c r="Q131" s="282">
        <v>288830</v>
      </c>
      <c r="R131" s="281"/>
      <c r="S131" s="280"/>
      <c r="T131" s="283" t="s">
        <v>772</v>
      </c>
      <c r="U131" s="284">
        <v>2026</v>
      </c>
      <c r="V131" s="284">
        <v>2027</v>
      </c>
      <c r="W131" s="285" t="s">
        <v>33</v>
      </c>
      <c r="X131" s="286" t="s">
        <v>769</v>
      </c>
      <c r="Y131" s="284" t="s">
        <v>23</v>
      </c>
      <c r="Z131" s="284" t="s">
        <v>480</v>
      </c>
      <c r="AA131" s="285"/>
    </row>
    <row r="132" spans="1:27" s="58" customFormat="1" ht="16.5" x14ac:dyDescent="0.3">
      <c r="A132" s="117"/>
      <c r="B132" s="155"/>
      <c r="C132" s="221"/>
      <c r="D132" s="221"/>
      <c r="E132" s="221"/>
      <c r="F132" s="221"/>
      <c r="G132" s="221"/>
      <c r="H132" s="164"/>
      <c r="I132" s="235"/>
      <c r="J132" s="164"/>
      <c r="K132" s="164"/>
      <c r="L132" s="164"/>
      <c r="M132" s="235"/>
      <c r="N132" s="235"/>
      <c r="O132" s="235"/>
      <c r="P132" s="235"/>
      <c r="Q132" s="236"/>
      <c r="R132" s="235"/>
      <c r="S132" s="164"/>
      <c r="T132" s="132"/>
      <c r="U132" s="72"/>
      <c r="V132" s="72"/>
      <c r="W132" s="132"/>
      <c r="X132" s="72"/>
      <c r="Y132" s="72"/>
      <c r="Z132" s="72"/>
      <c r="AA132" s="132"/>
    </row>
    <row r="133" spans="1:27" ht="16.5" x14ac:dyDescent="0.3">
      <c r="A133" s="118"/>
      <c r="B133" s="156"/>
      <c r="C133" s="139"/>
      <c r="D133" s="139"/>
      <c r="E133" s="139"/>
      <c r="F133" s="237"/>
      <c r="G133" s="139"/>
      <c r="H133" s="238"/>
      <c r="I133" s="235"/>
      <c r="J133" s="235"/>
      <c r="K133" s="235"/>
      <c r="L133" s="235"/>
      <c r="M133" s="235"/>
      <c r="N133" s="235"/>
      <c r="O133" s="235"/>
      <c r="P133" s="235"/>
      <c r="Q133" s="235"/>
      <c r="R133" s="235"/>
      <c r="S133" s="235"/>
      <c r="T133" s="137"/>
      <c r="U133" s="81"/>
      <c r="V133" s="81"/>
      <c r="W133" s="139"/>
      <c r="X133" s="91"/>
      <c r="Y133" s="81"/>
      <c r="Z133" s="81"/>
      <c r="AA133" s="139"/>
    </row>
    <row r="134" spans="1:27" ht="17.25" thickBot="1" x14ac:dyDescent="0.35">
      <c r="A134" s="93"/>
    </row>
  </sheetData>
  <autoFilter ref="A3:AA128" xr:uid="{00000000-0009-0000-0000-000000000000}">
    <sortState xmlns:xlrd2="http://schemas.microsoft.com/office/spreadsheetml/2017/richdata2" ref="A5:AA128">
      <sortCondition descending="1" ref="N3:N128"/>
    </sortState>
  </autoFilter>
  <mergeCells count="15">
    <mergeCell ref="C2:E2"/>
    <mergeCell ref="P2:S2"/>
    <mergeCell ref="U2:V2"/>
    <mergeCell ref="A1:AA1"/>
    <mergeCell ref="A2:A3"/>
    <mergeCell ref="B2:B3"/>
    <mergeCell ref="F2:F3"/>
    <mergeCell ref="G2:G3"/>
    <mergeCell ref="H2:H3"/>
    <mergeCell ref="T2:T3"/>
    <mergeCell ref="AA2:AA3"/>
    <mergeCell ref="W2:W3"/>
    <mergeCell ref="X2:X3"/>
    <mergeCell ref="Y2:Y3"/>
    <mergeCell ref="Z2:Z3"/>
  </mergeCells>
  <phoneticPr fontId="2" type="noConversion"/>
  <pageMargins left="0.31496062992125984" right="0.19685039370078741" top="0.55118110236220474" bottom="0.19685039370078741" header="0.31496062992125984" footer="0.11811023622047245"/>
  <pageSetup paperSize="8" scale="37" fitToHeight="0" orientation="landscape" r:id="rId1"/>
  <rowBreaks count="1" manualBreakCount="1">
    <brk id="26" max="2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topLeftCell="A37" zoomScale="70" zoomScaleNormal="70" workbookViewId="0">
      <selection activeCell="G41" sqref="G41"/>
    </sheetView>
  </sheetViews>
  <sheetFormatPr defaultRowHeight="15" x14ac:dyDescent="0.25"/>
  <cols>
    <col min="1" max="1" width="9.140625" style="10"/>
    <col min="2" max="2" width="18.7109375" customWidth="1"/>
    <col min="3" max="3" width="13.140625" customWidth="1"/>
    <col min="4" max="4" width="16.140625" style="19" customWidth="1"/>
    <col min="5" max="5" width="10.85546875" customWidth="1"/>
    <col min="6" max="6" width="11.28515625" customWidth="1"/>
    <col min="7" max="7" width="25.7109375" customWidth="1"/>
    <col min="8" max="8" width="12.7109375" customWidth="1"/>
    <col min="9" max="9" width="81.140625" customWidth="1"/>
    <col min="10" max="10" width="51.42578125" customWidth="1"/>
    <col min="11" max="11" width="17.85546875" customWidth="1"/>
    <col min="12" max="12" width="15" customWidth="1"/>
    <col min="13" max="13" width="14.42578125" customWidth="1"/>
  </cols>
  <sheetData>
    <row r="1" spans="1:11" s="19" customFormat="1" ht="95.25" customHeight="1" x14ac:dyDescent="0.25">
      <c r="A1" s="12" t="s">
        <v>152</v>
      </c>
      <c r="B1" s="13" t="s">
        <v>114</v>
      </c>
      <c r="C1" s="14" t="s">
        <v>115</v>
      </c>
      <c r="D1" s="14" t="s">
        <v>116</v>
      </c>
      <c r="E1" s="14" t="s">
        <v>117</v>
      </c>
      <c r="F1" s="14" t="s">
        <v>118</v>
      </c>
      <c r="G1" s="20" t="s">
        <v>119</v>
      </c>
      <c r="H1" s="14" t="s">
        <v>120</v>
      </c>
      <c r="I1" s="14" t="s">
        <v>121</v>
      </c>
      <c r="J1" s="3" t="s">
        <v>132</v>
      </c>
      <c r="K1" s="14" t="s">
        <v>122</v>
      </c>
    </row>
    <row r="2" spans="1:11" ht="347.25" customHeight="1" x14ac:dyDescent="0.25">
      <c r="A2" s="4" t="s">
        <v>68</v>
      </c>
      <c r="B2" s="21" t="s">
        <v>123</v>
      </c>
      <c r="C2" s="4" t="s">
        <v>124</v>
      </c>
      <c r="D2" s="21"/>
      <c r="E2" s="4" t="s">
        <v>125</v>
      </c>
      <c r="F2" s="4"/>
      <c r="G2" s="24" t="s">
        <v>126</v>
      </c>
      <c r="H2" s="9">
        <v>3400000</v>
      </c>
      <c r="I2" s="24" t="s">
        <v>133</v>
      </c>
      <c r="J2" s="24" t="s">
        <v>127</v>
      </c>
      <c r="K2" s="7" t="s">
        <v>128</v>
      </c>
    </row>
    <row r="3" spans="1:11" ht="159" customHeight="1" x14ac:dyDescent="0.25">
      <c r="A3" s="4" t="s">
        <v>69</v>
      </c>
      <c r="B3" s="21" t="s">
        <v>123</v>
      </c>
      <c r="C3" s="4"/>
      <c r="D3" s="21"/>
      <c r="E3" s="4" t="s">
        <v>125</v>
      </c>
      <c r="F3" s="4"/>
      <c r="G3" s="57" t="s">
        <v>134</v>
      </c>
      <c r="H3" s="9">
        <v>600000</v>
      </c>
      <c r="I3" s="24" t="s">
        <v>403</v>
      </c>
      <c r="J3" s="24" t="s">
        <v>130</v>
      </c>
      <c r="K3" s="24" t="s">
        <v>131</v>
      </c>
    </row>
    <row r="4" spans="1:11" ht="409.5" x14ac:dyDescent="0.25">
      <c r="A4" s="267" t="s">
        <v>70</v>
      </c>
      <c r="B4" s="268" t="s">
        <v>135</v>
      </c>
      <c r="C4" s="267" t="s">
        <v>129</v>
      </c>
      <c r="D4" s="268"/>
      <c r="E4" s="269" t="s">
        <v>137</v>
      </c>
      <c r="F4" s="270" t="s">
        <v>138</v>
      </c>
      <c r="G4" s="271" t="s">
        <v>139</v>
      </c>
      <c r="H4" s="272">
        <v>2500000</v>
      </c>
      <c r="I4" s="273" t="s">
        <v>141</v>
      </c>
      <c r="J4" s="273" t="s">
        <v>140</v>
      </c>
      <c r="K4" s="274" t="s">
        <v>128</v>
      </c>
    </row>
    <row r="5" spans="1:11" ht="302.25" customHeight="1" x14ac:dyDescent="0.25">
      <c r="A5" s="4" t="s">
        <v>71</v>
      </c>
      <c r="B5" s="21" t="s">
        <v>123</v>
      </c>
      <c r="C5" s="4" t="s">
        <v>136</v>
      </c>
      <c r="D5" s="21" t="s">
        <v>142</v>
      </c>
      <c r="E5" s="4" t="s">
        <v>137</v>
      </c>
      <c r="F5" s="4"/>
      <c r="G5" s="25" t="s">
        <v>143</v>
      </c>
      <c r="H5" s="5">
        <v>1080000</v>
      </c>
      <c r="I5" s="24" t="s">
        <v>144</v>
      </c>
      <c r="J5" s="24" t="s">
        <v>145</v>
      </c>
      <c r="K5" s="6" t="s">
        <v>128</v>
      </c>
    </row>
    <row r="6" spans="1:11" ht="320.25" customHeight="1" x14ac:dyDescent="0.25">
      <c r="A6" s="267" t="s">
        <v>72</v>
      </c>
      <c r="B6" s="268" t="s">
        <v>135</v>
      </c>
      <c r="C6" s="267"/>
      <c r="D6" s="268" t="s">
        <v>146</v>
      </c>
      <c r="E6" s="267" t="s">
        <v>147</v>
      </c>
      <c r="F6" s="267"/>
      <c r="G6" s="273" t="s">
        <v>148</v>
      </c>
      <c r="H6" s="272">
        <v>8500000</v>
      </c>
      <c r="I6" s="273" t="s">
        <v>149</v>
      </c>
      <c r="J6" s="273" t="s">
        <v>150</v>
      </c>
      <c r="K6" s="273" t="s">
        <v>151</v>
      </c>
    </row>
    <row r="7" spans="1:11" ht="285" customHeight="1" x14ac:dyDescent="0.25">
      <c r="A7" s="4" t="s">
        <v>73</v>
      </c>
      <c r="B7" s="21" t="s">
        <v>123</v>
      </c>
      <c r="C7" s="4" t="s">
        <v>129</v>
      </c>
      <c r="D7" s="21" t="s">
        <v>153</v>
      </c>
      <c r="E7" s="4" t="s">
        <v>125</v>
      </c>
      <c r="F7" s="4" t="s">
        <v>154</v>
      </c>
      <c r="G7" s="24" t="s">
        <v>155</v>
      </c>
      <c r="H7" s="5">
        <v>1000000</v>
      </c>
      <c r="I7" s="24" t="s">
        <v>156</v>
      </c>
      <c r="J7" s="24" t="s">
        <v>157</v>
      </c>
      <c r="K7" s="25" t="s">
        <v>158</v>
      </c>
    </row>
    <row r="8" spans="1:11" ht="204" customHeight="1" x14ac:dyDescent="0.25">
      <c r="A8" s="4" t="s">
        <v>74</v>
      </c>
      <c r="B8" s="21" t="s">
        <v>123</v>
      </c>
      <c r="C8" s="4"/>
      <c r="D8" s="21"/>
      <c r="E8" s="4" t="s">
        <v>147</v>
      </c>
      <c r="F8" s="4"/>
      <c r="G8" s="25" t="s">
        <v>159</v>
      </c>
      <c r="H8" s="5">
        <v>2000000</v>
      </c>
      <c r="I8" s="25" t="s">
        <v>160</v>
      </c>
      <c r="J8" s="25" t="s">
        <v>161</v>
      </c>
      <c r="K8" s="25" t="s">
        <v>162</v>
      </c>
    </row>
    <row r="9" spans="1:11" ht="222" customHeight="1" x14ac:dyDescent="0.25">
      <c r="A9" s="4" t="s">
        <v>75</v>
      </c>
      <c r="B9" s="21" t="s">
        <v>123</v>
      </c>
      <c r="C9" s="4"/>
      <c r="D9" s="21"/>
      <c r="E9" s="4" t="s">
        <v>147</v>
      </c>
      <c r="F9" s="4"/>
      <c r="G9" s="25" t="s">
        <v>163</v>
      </c>
      <c r="H9" s="5">
        <v>1500000</v>
      </c>
      <c r="I9" s="24" t="s">
        <v>164</v>
      </c>
      <c r="J9" s="25" t="s">
        <v>165</v>
      </c>
      <c r="K9" s="6" t="s">
        <v>128</v>
      </c>
    </row>
    <row r="10" spans="1:11" ht="120" customHeight="1" x14ac:dyDescent="0.25">
      <c r="A10" s="4" t="s">
        <v>76</v>
      </c>
      <c r="B10" s="21" t="s">
        <v>123</v>
      </c>
      <c r="C10" s="4" t="s">
        <v>166</v>
      </c>
      <c r="D10" s="21"/>
      <c r="E10" s="4" t="s">
        <v>125</v>
      </c>
      <c r="F10" s="4"/>
      <c r="G10" s="24" t="s">
        <v>167</v>
      </c>
      <c r="H10" s="9">
        <v>200000</v>
      </c>
      <c r="I10" s="24" t="s">
        <v>168</v>
      </c>
      <c r="J10" s="24" t="s">
        <v>169</v>
      </c>
      <c r="K10" s="7" t="s">
        <v>128</v>
      </c>
    </row>
    <row r="11" spans="1:11" ht="256.5" x14ac:dyDescent="0.25">
      <c r="A11" s="4" t="s">
        <v>77</v>
      </c>
      <c r="B11" s="21" t="s">
        <v>123</v>
      </c>
      <c r="C11" s="4" t="s">
        <v>170</v>
      </c>
      <c r="D11" s="21"/>
      <c r="E11" s="4" t="s">
        <v>171</v>
      </c>
      <c r="F11" s="4"/>
      <c r="G11" s="24" t="s">
        <v>172</v>
      </c>
      <c r="H11" s="9">
        <v>100000</v>
      </c>
      <c r="I11" s="24" t="s">
        <v>173</v>
      </c>
      <c r="J11" s="24" t="s">
        <v>174</v>
      </c>
      <c r="K11" s="24" t="s">
        <v>131</v>
      </c>
    </row>
    <row r="12" spans="1:11" ht="207" customHeight="1" x14ac:dyDescent="0.25">
      <c r="A12" s="4" t="s">
        <v>78</v>
      </c>
      <c r="B12" s="21" t="s">
        <v>175</v>
      </c>
      <c r="C12" s="4" t="s">
        <v>176</v>
      </c>
      <c r="D12" s="21"/>
      <c r="E12" s="4" t="s">
        <v>147</v>
      </c>
      <c r="F12" s="4" t="s">
        <v>125</v>
      </c>
      <c r="G12" s="275" t="s">
        <v>177</v>
      </c>
      <c r="H12" s="7"/>
      <c r="I12" s="24" t="s">
        <v>178</v>
      </c>
      <c r="J12" s="24" t="s">
        <v>179</v>
      </c>
      <c r="K12" s="24" t="s">
        <v>180</v>
      </c>
    </row>
    <row r="13" spans="1:11" ht="368.25" customHeight="1" x14ac:dyDescent="0.25">
      <c r="A13" s="4" t="s">
        <v>79</v>
      </c>
      <c r="B13" s="21" t="s">
        <v>181</v>
      </c>
      <c r="C13" s="4" t="s">
        <v>182</v>
      </c>
      <c r="D13" s="21" t="s">
        <v>183</v>
      </c>
      <c r="E13" s="4" t="s">
        <v>125</v>
      </c>
      <c r="F13" s="4"/>
      <c r="G13" s="275" t="s">
        <v>184</v>
      </c>
      <c r="H13" s="7"/>
      <c r="I13" s="24" t="s">
        <v>185</v>
      </c>
      <c r="J13" s="24" t="s">
        <v>186</v>
      </c>
      <c r="K13" s="24" t="s">
        <v>187</v>
      </c>
    </row>
    <row r="14" spans="1:11" ht="186.75" customHeight="1" x14ac:dyDescent="0.25">
      <c r="A14" s="4" t="s">
        <v>80</v>
      </c>
      <c r="B14" s="21" t="s">
        <v>123</v>
      </c>
      <c r="C14" s="4" t="s">
        <v>188</v>
      </c>
      <c r="D14" s="21"/>
      <c r="E14" s="4" t="s">
        <v>171</v>
      </c>
      <c r="F14" s="4"/>
      <c r="G14" s="24" t="s">
        <v>189</v>
      </c>
      <c r="H14" s="9">
        <v>1500000</v>
      </c>
      <c r="I14" s="24" t="s">
        <v>190</v>
      </c>
      <c r="J14" s="24" t="s">
        <v>192</v>
      </c>
      <c r="K14" s="24" t="s">
        <v>191</v>
      </c>
    </row>
    <row r="15" spans="1:11" ht="219" customHeight="1" x14ac:dyDescent="0.25">
      <c r="A15" s="4" t="s">
        <v>81</v>
      </c>
      <c r="B15" s="21" t="s">
        <v>123</v>
      </c>
      <c r="C15" s="4" t="s">
        <v>188</v>
      </c>
      <c r="D15" s="21"/>
      <c r="E15" s="4" t="s">
        <v>171</v>
      </c>
      <c r="F15" s="4" t="s">
        <v>193</v>
      </c>
      <c r="G15" s="24" t="s">
        <v>194</v>
      </c>
      <c r="H15" s="9">
        <v>2500000</v>
      </c>
      <c r="I15" s="27" t="s">
        <v>195</v>
      </c>
      <c r="J15" s="24" t="s">
        <v>196</v>
      </c>
      <c r="K15" s="7" t="s">
        <v>128</v>
      </c>
    </row>
    <row r="16" spans="1:11" ht="168.75" customHeight="1" x14ac:dyDescent="0.25">
      <c r="A16" s="4" t="s">
        <v>82</v>
      </c>
      <c r="B16" s="29" t="s">
        <v>123</v>
      </c>
      <c r="C16" s="8" t="s">
        <v>197</v>
      </c>
      <c r="D16" s="21" t="s">
        <v>136</v>
      </c>
      <c r="E16" s="4" t="s">
        <v>154</v>
      </c>
      <c r="F16" s="4" t="s">
        <v>147</v>
      </c>
      <c r="G16" s="24" t="s">
        <v>198</v>
      </c>
      <c r="H16" s="9">
        <v>1350000</v>
      </c>
      <c r="I16" s="24" t="s">
        <v>199</v>
      </c>
      <c r="J16" s="24" t="s">
        <v>200</v>
      </c>
      <c r="K16" s="7" t="s">
        <v>201</v>
      </c>
    </row>
    <row r="17" spans="1:11" ht="42.75" x14ac:dyDescent="0.25">
      <c r="A17" s="4" t="s">
        <v>83</v>
      </c>
      <c r="B17" s="21" t="s">
        <v>123</v>
      </c>
      <c r="C17" s="4" t="s">
        <v>136</v>
      </c>
      <c r="D17" s="21" t="s">
        <v>136</v>
      </c>
      <c r="E17" s="4" t="s">
        <v>193</v>
      </c>
      <c r="F17" s="4"/>
      <c r="G17" s="26" t="s">
        <v>202</v>
      </c>
      <c r="H17" s="9"/>
      <c r="I17" s="24"/>
      <c r="J17" s="24"/>
      <c r="K17" s="7"/>
    </row>
    <row r="18" spans="1:11" ht="57" x14ac:dyDescent="0.25">
      <c r="A18" s="4" t="s">
        <v>84</v>
      </c>
      <c r="B18" s="21" t="s">
        <v>123</v>
      </c>
      <c r="C18" s="4" t="s">
        <v>203</v>
      </c>
      <c r="D18" s="21" t="s">
        <v>136</v>
      </c>
      <c r="E18" s="4" t="s">
        <v>193</v>
      </c>
      <c r="F18" s="4"/>
      <c r="G18" s="26" t="s">
        <v>206</v>
      </c>
      <c r="H18" s="9"/>
      <c r="I18" s="24"/>
      <c r="J18" s="24"/>
      <c r="K18" s="7"/>
    </row>
    <row r="19" spans="1:11" ht="42.75" x14ac:dyDescent="0.25">
      <c r="A19" s="4" t="s">
        <v>85</v>
      </c>
      <c r="B19" s="21" t="s">
        <v>123</v>
      </c>
      <c r="C19" s="4" t="s">
        <v>203</v>
      </c>
      <c r="D19" s="21" t="s">
        <v>136</v>
      </c>
      <c r="E19" s="4" t="s">
        <v>193</v>
      </c>
      <c r="F19" s="4"/>
      <c r="G19" s="26" t="s">
        <v>204</v>
      </c>
      <c r="H19" s="9"/>
      <c r="I19" s="24"/>
      <c r="J19" s="24"/>
      <c r="K19" s="7"/>
    </row>
    <row r="20" spans="1:11" ht="42.75" x14ac:dyDescent="0.25">
      <c r="A20" s="4" t="s">
        <v>86</v>
      </c>
      <c r="B20" s="21" t="s">
        <v>123</v>
      </c>
      <c r="C20" s="4" t="s">
        <v>188</v>
      </c>
      <c r="D20" s="21" t="s">
        <v>136</v>
      </c>
      <c r="E20" s="4" t="s">
        <v>193</v>
      </c>
      <c r="F20" s="4"/>
      <c r="G20" s="26" t="s">
        <v>205</v>
      </c>
      <c r="H20" s="9"/>
      <c r="I20" s="24"/>
      <c r="J20" s="24"/>
      <c r="K20" s="7"/>
    </row>
    <row r="21" spans="1:11" ht="57" x14ac:dyDescent="0.25">
      <c r="A21" s="4" t="s">
        <v>87</v>
      </c>
      <c r="B21" s="21" t="s">
        <v>123</v>
      </c>
      <c r="C21" s="4" t="s">
        <v>203</v>
      </c>
      <c r="D21" s="21" t="s">
        <v>136</v>
      </c>
      <c r="E21" s="4" t="s">
        <v>193</v>
      </c>
      <c r="F21" s="4"/>
      <c r="G21" s="26" t="s">
        <v>207</v>
      </c>
      <c r="H21" s="9"/>
      <c r="I21" s="24"/>
      <c r="J21" s="24"/>
      <c r="K21" s="15"/>
    </row>
    <row r="22" spans="1:11" ht="102.75" customHeight="1" x14ac:dyDescent="0.25">
      <c r="A22" s="4" t="s">
        <v>88</v>
      </c>
      <c r="B22" s="21" t="s">
        <v>123</v>
      </c>
      <c r="C22" s="4" t="s">
        <v>208</v>
      </c>
      <c r="D22" s="21" t="s">
        <v>209</v>
      </c>
      <c r="E22" s="4" t="s">
        <v>171</v>
      </c>
      <c r="F22" s="4" t="s">
        <v>125</v>
      </c>
      <c r="G22" s="57" t="s">
        <v>210</v>
      </c>
      <c r="H22" s="9">
        <v>600000</v>
      </c>
      <c r="I22" s="24" t="s">
        <v>211</v>
      </c>
      <c r="J22" s="24" t="s">
        <v>212</v>
      </c>
      <c r="K22" s="24" t="s">
        <v>213</v>
      </c>
    </row>
    <row r="23" spans="1:11" ht="140.25" customHeight="1" x14ac:dyDescent="0.25">
      <c r="A23" s="4" t="s">
        <v>89</v>
      </c>
      <c r="B23" s="21" t="s">
        <v>123</v>
      </c>
      <c r="C23" s="4" t="s">
        <v>214</v>
      </c>
      <c r="D23" s="21" t="s">
        <v>136</v>
      </c>
      <c r="E23" s="4" t="s">
        <v>138</v>
      </c>
      <c r="F23" s="4" t="s">
        <v>125</v>
      </c>
      <c r="G23" s="24" t="s">
        <v>218</v>
      </c>
      <c r="H23" s="9">
        <v>500000</v>
      </c>
      <c r="I23" s="24" t="s">
        <v>215</v>
      </c>
      <c r="J23" s="24" t="s">
        <v>216</v>
      </c>
      <c r="K23" s="7" t="s">
        <v>217</v>
      </c>
    </row>
    <row r="24" spans="1:11" ht="87" customHeight="1" x14ac:dyDescent="0.25">
      <c r="A24" s="4" t="s">
        <v>90</v>
      </c>
      <c r="B24" s="21" t="s">
        <v>219</v>
      </c>
      <c r="C24" s="4"/>
      <c r="D24" s="21" t="s">
        <v>220</v>
      </c>
      <c r="E24" s="4" t="s">
        <v>125</v>
      </c>
      <c r="F24" s="4"/>
      <c r="G24" s="275" t="s">
        <v>221</v>
      </c>
      <c r="H24" s="9">
        <v>400000</v>
      </c>
      <c r="I24" s="24" t="s">
        <v>222</v>
      </c>
      <c r="J24" s="24" t="s">
        <v>223</v>
      </c>
      <c r="K24" s="7" t="s">
        <v>224</v>
      </c>
    </row>
    <row r="25" spans="1:11" ht="99" customHeight="1" x14ac:dyDescent="0.25">
      <c r="A25" s="4" t="s">
        <v>91</v>
      </c>
      <c r="B25" s="21" t="s">
        <v>123</v>
      </c>
      <c r="C25" s="4" t="s">
        <v>225</v>
      </c>
      <c r="D25" s="21"/>
      <c r="E25" s="4" t="s">
        <v>125</v>
      </c>
      <c r="F25" s="4"/>
      <c r="G25" s="24" t="s">
        <v>226</v>
      </c>
      <c r="H25" s="9">
        <v>400000</v>
      </c>
      <c r="I25" s="24" t="s">
        <v>227</v>
      </c>
      <c r="J25" s="24" t="s">
        <v>228</v>
      </c>
      <c r="K25" s="24" t="s">
        <v>229</v>
      </c>
    </row>
    <row r="26" spans="1:11" ht="137.25" customHeight="1" x14ac:dyDescent="0.25">
      <c r="A26" s="4" t="s">
        <v>92</v>
      </c>
      <c r="B26" s="21" t="s">
        <v>230</v>
      </c>
      <c r="C26" s="4" t="s">
        <v>231</v>
      </c>
      <c r="D26" s="21"/>
      <c r="E26" s="4" t="s">
        <v>154</v>
      </c>
      <c r="F26" s="4" t="s">
        <v>232</v>
      </c>
      <c r="G26" s="275" t="s">
        <v>233</v>
      </c>
      <c r="H26" s="9">
        <v>800000</v>
      </c>
      <c r="I26" s="24" t="s">
        <v>234</v>
      </c>
      <c r="J26" s="24" t="s">
        <v>235</v>
      </c>
      <c r="K26" s="24" t="s">
        <v>236</v>
      </c>
    </row>
    <row r="27" spans="1:11" ht="71.25" x14ac:dyDescent="0.25">
      <c r="A27" s="4" t="s">
        <v>93</v>
      </c>
      <c r="B27" s="21" t="s">
        <v>237</v>
      </c>
      <c r="C27" s="4" t="s">
        <v>238</v>
      </c>
      <c r="D27" s="21"/>
      <c r="E27" s="4" t="s">
        <v>138</v>
      </c>
      <c r="F27" s="4" t="s">
        <v>154</v>
      </c>
      <c r="G27" s="275" t="s">
        <v>448</v>
      </c>
      <c r="H27" s="9">
        <v>700000</v>
      </c>
      <c r="I27" s="24" t="s">
        <v>239</v>
      </c>
      <c r="J27" s="24" t="s">
        <v>240</v>
      </c>
      <c r="K27" s="24" t="s">
        <v>241</v>
      </c>
    </row>
    <row r="28" spans="1:11" ht="155.25" customHeight="1" x14ac:dyDescent="0.25">
      <c r="A28" s="4" t="s">
        <v>94</v>
      </c>
      <c r="B28" s="21" t="s">
        <v>123</v>
      </c>
      <c r="C28" s="4" t="s">
        <v>136</v>
      </c>
      <c r="D28" s="21" t="s">
        <v>354</v>
      </c>
      <c r="E28" s="4" t="s">
        <v>138</v>
      </c>
      <c r="F28" s="4"/>
      <c r="G28" s="24" t="s">
        <v>242</v>
      </c>
      <c r="H28" s="9">
        <v>1000000</v>
      </c>
      <c r="I28" s="24" t="s">
        <v>243</v>
      </c>
      <c r="J28" s="24" t="s">
        <v>244</v>
      </c>
      <c r="K28" s="24" t="s">
        <v>245</v>
      </c>
    </row>
    <row r="29" spans="1:11" ht="128.25" x14ac:dyDescent="0.25">
      <c r="A29" s="4" t="s">
        <v>95</v>
      </c>
      <c r="B29" s="21" t="s">
        <v>123</v>
      </c>
      <c r="C29" s="4" t="s">
        <v>129</v>
      </c>
      <c r="D29" s="21" t="s">
        <v>246</v>
      </c>
      <c r="E29" s="4" t="s">
        <v>154</v>
      </c>
      <c r="F29" s="4"/>
      <c r="G29" s="24" t="s">
        <v>247</v>
      </c>
      <c r="H29" s="9">
        <v>1500000</v>
      </c>
      <c r="I29" s="24" t="s">
        <v>248</v>
      </c>
      <c r="J29" s="24" t="s">
        <v>249</v>
      </c>
      <c r="K29" s="24" t="s">
        <v>245</v>
      </c>
    </row>
    <row r="30" spans="1:11" ht="118.5" customHeight="1" x14ac:dyDescent="0.25">
      <c r="A30" s="4" t="s">
        <v>96</v>
      </c>
      <c r="B30" s="21" t="s">
        <v>123</v>
      </c>
      <c r="C30" s="4" t="s">
        <v>129</v>
      </c>
      <c r="D30" s="21" t="s">
        <v>250</v>
      </c>
      <c r="E30" s="4" t="s">
        <v>171</v>
      </c>
      <c r="F30" s="4"/>
      <c r="G30" s="275" t="s">
        <v>251</v>
      </c>
      <c r="H30" s="9">
        <v>30000</v>
      </c>
      <c r="I30" s="24" t="s">
        <v>252</v>
      </c>
      <c r="J30" s="24" t="s">
        <v>253</v>
      </c>
      <c r="K30" s="24" t="s">
        <v>254</v>
      </c>
    </row>
    <row r="31" spans="1:11" ht="155.25" customHeight="1" x14ac:dyDescent="0.25">
      <c r="A31" s="4" t="s">
        <v>97</v>
      </c>
      <c r="B31" s="21" t="s">
        <v>123</v>
      </c>
      <c r="C31" s="4" t="s">
        <v>255</v>
      </c>
      <c r="D31" s="21" t="s">
        <v>136</v>
      </c>
      <c r="E31" s="4" t="s">
        <v>137</v>
      </c>
      <c r="F31" s="4"/>
      <c r="G31" s="24" t="s">
        <v>258</v>
      </c>
      <c r="H31" s="9">
        <v>4000000</v>
      </c>
      <c r="I31" s="24" t="s">
        <v>256</v>
      </c>
      <c r="J31" s="24" t="s">
        <v>257</v>
      </c>
      <c r="K31" s="7" t="s">
        <v>128</v>
      </c>
    </row>
    <row r="32" spans="1:11" ht="85.5" x14ac:dyDescent="0.25">
      <c r="A32" s="4" t="s">
        <v>98</v>
      </c>
      <c r="B32" s="21" t="s">
        <v>123</v>
      </c>
      <c r="C32" s="4"/>
      <c r="D32" s="21" t="s">
        <v>259</v>
      </c>
      <c r="E32" s="4" t="s">
        <v>138</v>
      </c>
      <c r="F32" s="4" t="s">
        <v>260</v>
      </c>
      <c r="G32" s="275" t="s">
        <v>358</v>
      </c>
      <c r="H32" s="9"/>
      <c r="I32" s="24"/>
      <c r="J32" s="24"/>
      <c r="K32" s="7"/>
    </row>
    <row r="33" spans="1:11" ht="168" customHeight="1" x14ac:dyDescent="0.25">
      <c r="A33" s="4" t="s">
        <v>99</v>
      </c>
      <c r="B33" s="21" t="s">
        <v>123</v>
      </c>
      <c r="C33" s="4" t="s">
        <v>124</v>
      </c>
      <c r="D33" s="21" t="s">
        <v>261</v>
      </c>
      <c r="E33" s="4" t="s">
        <v>125</v>
      </c>
      <c r="F33" s="4" t="s">
        <v>193</v>
      </c>
      <c r="G33" s="24" t="s">
        <v>262</v>
      </c>
      <c r="H33" s="9">
        <v>6500000</v>
      </c>
      <c r="I33" s="24" t="s">
        <v>263</v>
      </c>
      <c r="J33" s="24" t="s">
        <v>264</v>
      </c>
      <c r="K33" s="7"/>
    </row>
    <row r="34" spans="1:11" ht="108" customHeight="1" x14ac:dyDescent="0.25">
      <c r="A34" s="4" t="s">
        <v>100</v>
      </c>
      <c r="B34" s="21" t="s">
        <v>123</v>
      </c>
      <c r="C34" s="4" t="s">
        <v>265</v>
      </c>
      <c r="D34" s="21"/>
      <c r="E34" s="4" t="s">
        <v>171</v>
      </c>
      <c r="F34" s="4" t="s">
        <v>193</v>
      </c>
      <c r="G34" s="24" t="s">
        <v>266</v>
      </c>
      <c r="H34" s="7">
        <v>500000</v>
      </c>
      <c r="I34" s="24" t="s">
        <v>267</v>
      </c>
      <c r="J34" s="24" t="s">
        <v>268</v>
      </c>
      <c r="K34" s="16"/>
    </row>
    <row r="35" spans="1:11" ht="168" customHeight="1" x14ac:dyDescent="0.25">
      <c r="A35" s="4" t="s">
        <v>101</v>
      </c>
      <c r="B35" s="21" t="s">
        <v>123</v>
      </c>
      <c r="C35" s="4"/>
      <c r="D35" s="21" t="s">
        <v>269</v>
      </c>
      <c r="E35" s="4" t="s">
        <v>171</v>
      </c>
      <c r="F35" s="4"/>
      <c r="G35" s="24" t="s">
        <v>356</v>
      </c>
      <c r="H35" s="7">
        <f>1500+500000+50000+15000+30000</f>
        <v>596500</v>
      </c>
      <c r="I35" s="24" t="s">
        <v>357</v>
      </c>
      <c r="J35" s="24" t="s">
        <v>270</v>
      </c>
      <c r="K35" s="7"/>
    </row>
    <row r="36" spans="1:11" ht="71.25" x14ac:dyDescent="0.25">
      <c r="A36" s="4" t="s">
        <v>102</v>
      </c>
      <c r="B36" s="21" t="s">
        <v>123</v>
      </c>
      <c r="C36" s="4"/>
      <c r="D36" s="21"/>
      <c r="E36" s="4" t="s">
        <v>271</v>
      </c>
      <c r="F36" s="4"/>
      <c r="G36" s="24" t="s">
        <v>355</v>
      </c>
      <c r="H36" s="7">
        <v>12000</v>
      </c>
      <c r="I36" s="24" t="s">
        <v>272</v>
      </c>
      <c r="J36" s="24" t="s">
        <v>273</v>
      </c>
      <c r="K36" s="7"/>
    </row>
    <row r="37" spans="1:11" ht="72" customHeight="1" x14ac:dyDescent="0.25">
      <c r="A37" s="4" t="s">
        <v>103</v>
      </c>
      <c r="B37" s="21" t="s">
        <v>278</v>
      </c>
      <c r="C37" s="4" t="s">
        <v>274</v>
      </c>
      <c r="D37" s="21" t="s">
        <v>136</v>
      </c>
      <c r="E37" s="4" t="s">
        <v>193</v>
      </c>
      <c r="F37" s="4"/>
      <c r="G37" s="24" t="s">
        <v>275</v>
      </c>
      <c r="H37" s="9">
        <v>1700000</v>
      </c>
      <c r="I37" s="24" t="s">
        <v>276</v>
      </c>
      <c r="J37" s="24" t="s">
        <v>277</v>
      </c>
      <c r="K37" s="16"/>
    </row>
    <row r="38" spans="1:11" ht="28.5" x14ac:dyDescent="0.25">
      <c r="A38" s="4" t="s">
        <v>104</v>
      </c>
      <c r="B38" s="21" t="s">
        <v>123</v>
      </c>
      <c r="C38" s="4" t="s">
        <v>279</v>
      </c>
      <c r="D38" s="21"/>
      <c r="E38" s="4" t="s">
        <v>125</v>
      </c>
      <c r="F38" s="4"/>
      <c r="G38" s="24" t="s">
        <v>280</v>
      </c>
      <c r="H38" s="7">
        <v>400000</v>
      </c>
      <c r="I38" s="24" t="s">
        <v>281</v>
      </c>
      <c r="J38" s="24" t="s">
        <v>282</v>
      </c>
      <c r="K38" s="7" t="s">
        <v>283</v>
      </c>
    </row>
    <row r="39" spans="1:11" ht="42.75" x14ac:dyDescent="0.25">
      <c r="A39" s="4" t="s">
        <v>105</v>
      </c>
      <c r="B39" s="21" t="s">
        <v>123</v>
      </c>
      <c r="C39" s="4" t="s">
        <v>129</v>
      </c>
      <c r="D39" s="21"/>
      <c r="E39" s="4" t="s">
        <v>171</v>
      </c>
      <c r="F39" s="4"/>
      <c r="G39" s="24" t="s">
        <v>284</v>
      </c>
      <c r="H39" s="7">
        <v>18000</v>
      </c>
      <c r="I39" s="24" t="s">
        <v>285</v>
      </c>
      <c r="J39" s="24" t="s">
        <v>286</v>
      </c>
      <c r="K39" s="7"/>
    </row>
    <row r="40" spans="1:11" ht="72" customHeight="1" x14ac:dyDescent="0.25">
      <c r="A40" s="4" t="s">
        <v>106</v>
      </c>
      <c r="B40" s="21" t="s">
        <v>123</v>
      </c>
      <c r="C40" s="4" t="s">
        <v>203</v>
      </c>
      <c r="D40" s="21"/>
      <c r="E40" s="4" t="s">
        <v>193</v>
      </c>
      <c r="F40" s="4"/>
      <c r="G40" s="24" t="s">
        <v>287</v>
      </c>
      <c r="H40" s="7">
        <v>800000</v>
      </c>
      <c r="I40" s="24" t="s">
        <v>288</v>
      </c>
      <c r="J40" s="24" t="s">
        <v>289</v>
      </c>
      <c r="K40" s="17"/>
    </row>
    <row r="41" spans="1:11" ht="142.5" x14ac:dyDescent="0.25">
      <c r="A41" s="4" t="s">
        <v>107</v>
      </c>
      <c r="B41" s="29" t="s">
        <v>290</v>
      </c>
      <c r="C41" s="41"/>
      <c r="D41" s="29" t="s">
        <v>291</v>
      </c>
      <c r="E41" s="42" t="s">
        <v>125</v>
      </c>
      <c r="F41" s="41" t="s">
        <v>292</v>
      </c>
      <c r="G41" s="276" t="s">
        <v>293</v>
      </c>
      <c r="H41" s="31">
        <v>20000000</v>
      </c>
      <c r="I41" s="43" t="s">
        <v>294</v>
      </c>
      <c r="J41" s="44" t="s">
        <v>295</v>
      </c>
      <c r="K41" s="28" t="s">
        <v>296</v>
      </c>
    </row>
    <row r="42" spans="1:11" ht="85.5" x14ac:dyDescent="0.25">
      <c r="A42" s="4" t="s">
        <v>108</v>
      </c>
      <c r="B42" s="21" t="s">
        <v>290</v>
      </c>
      <c r="C42" s="4"/>
      <c r="D42" s="21" t="s">
        <v>297</v>
      </c>
      <c r="E42" s="18" t="s">
        <v>138</v>
      </c>
      <c r="F42" s="4" t="s">
        <v>125</v>
      </c>
      <c r="G42" s="24" t="s">
        <v>298</v>
      </c>
      <c r="H42" s="9">
        <v>3000000</v>
      </c>
      <c r="I42" s="24" t="s">
        <v>299</v>
      </c>
      <c r="J42" s="27" t="s">
        <v>300</v>
      </c>
      <c r="K42" s="24" t="s">
        <v>296</v>
      </c>
    </row>
    <row r="43" spans="1:11" ht="57" x14ac:dyDescent="0.25">
      <c r="A43" s="4" t="s">
        <v>109</v>
      </c>
      <c r="B43" s="29" t="s">
        <v>290</v>
      </c>
      <c r="C43" s="41"/>
      <c r="D43" s="29" t="s">
        <v>297</v>
      </c>
      <c r="E43" s="42" t="s">
        <v>301</v>
      </c>
      <c r="F43" s="41" t="s">
        <v>302</v>
      </c>
      <c r="G43" s="45" t="s">
        <v>303</v>
      </c>
      <c r="H43" s="31">
        <v>505000</v>
      </c>
      <c r="I43" s="43" t="s">
        <v>304</v>
      </c>
      <c r="J43" s="43" t="s">
        <v>305</v>
      </c>
      <c r="K43" s="43" t="s">
        <v>306</v>
      </c>
    </row>
    <row r="44" spans="1:11" ht="28.5" x14ac:dyDescent="0.25">
      <c r="A44" s="22" t="s">
        <v>110</v>
      </c>
      <c r="B44" s="23"/>
      <c r="C44" s="16"/>
      <c r="D44" s="23"/>
      <c r="E44" s="16"/>
      <c r="F44" s="16"/>
      <c r="G44" s="24" t="s">
        <v>342</v>
      </c>
      <c r="H44" s="16"/>
      <c r="I44" s="23"/>
      <c r="J44" s="23"/>
      <c r="K44" s="16"/>
    </row>
  </sheetData>
  <pageMargins left="0.70866141732283472" right="0.70866141732283472" top="0.74803149606299213" bottom="0.74803149606299213" header="0.31496062992125984" footer="0.31496062992125984"/>
  <pageSetup paperSize="9" scale="48" orientation="landscape" r:id="rId1"/>
  <colBreaks count="1" manualBreakCount="1">
    <brk id="11" max="4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Investīciju plāns</vt:lpstr>
      <vt:lpstr>Investīcijas ZPR</vt:lpstr>
      <vt:lpstr>'Investīciju plāns'!_Hlk192579994</vt:lpstr>
      <vt:lpstr>'Investīcijas ZPR'!Print_Area</vt:lpstr>
      <vt:lpstr>'Investīciju plāns'!Print_Area</vt:lpstr>
      <vt:lpstr>'Investīciju plāns'!Print_Titles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Laine</dc:creator>
  <cp:lastModifiedBy>Zane Peļņa</cp:lastModifiedBy>
  <cp:lastPrinted>2025-05-28T11:04:57Z</cp:lastPrinted>
  <dcterms:created xsi:type="dcterms:W3CDTF">2015-06-05T18:17:20Z</dcterms:created>
  <dcterms:modified xsi:type="dcterms:W3CDTF">2026-04-23T06:35:40Z</dcterms:modified>
</cp:coreProperties>
</file>