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kolas" sheetId="1" r:id="rId1"/>
    <sheet name="PI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<sst xmlns="http://schemas.openxmlformats.org/spreadsheetml/2006/main" count="100" uniqueCount="64">
  <si>
    <t>Apstiprinu:______________________________</t>
  </si>
  <si>
    <t>Kods</t>
  </si>
  <si>
    <t>Koda nosaukums</t>
  </si>
  <si>
    <t>Dobeles Valsts ģimnāzija</t>
  </si>
  <si>
    <t>Dobeles 1.vidusskola</t>
  </si>
  <si>
    <t>Dobeles sākumskola</t>
  </si>
  <si>
    <t>Mežinieku pamatskola</t>
  </si>
  <si>
    <t>Gardenes pamatskola</t>
  </si>
  <si>
    <t>Penkules pamatskola</t>
  </si>
  <si>
    <t>Bikstu pamatskola</t>
  </si>
  <si>
    <t>Izdevumi kopā</t>
  </si>
  <si>
    <t>Izdevumi savstarpējo norēķinu aprēķiniem</t>
  </si>
  <si>
    <t>t.sk. Skolēni</t>
  </si>
  <si>
    <t>PII audzēkņi</t>
  </si>
  <si>
    <t>Gada izmaksas uz 1 audzēkni</t>
  </si>
  <si>
    <t>Mēneša izmaksas uz 1 audzēkni (t.sk. 5.-6.gad.,PII)</t>
  </si>
  <si>
    <t>Finanšu un grāmatvedības nodaļas vadītāja</t>
  </si>
  <si>
    <t>Dobeles amatniecības un vispārizgl.vsk.</t>
  </si>
  <si>
    <t>1.pielikums</t>
  </si>
  <si>
    <t xml:space="preserve">Dobeles novada pašvaldības pirmsskolas izglītības iestāžu izdevumi </t>
  </si>
  <si>
    <t>PII Zvaniņš</t>
  </si>
  <si>
    <t>PII Jāntārpiņš</t>
  </si>
  <si>
    <t>PII Minkuparks</t>
  </si>
  <si>
    <t>PII Riekstiņš</t>
  </si>
  <si>
    <t>PII Auriņš</t>
  </si>
  <si>
    <t>Mēneša izmaksas uz 1 audzēkni (t.sk. 5.-6.gad.)</t>
  </si>
  <si>
    <t>PII Spodrītis</t>
  </si>
  <si>
    <t>Naudas vienība</t>
  </si>
  <si>
    <t>EUR</t>
  </si>
  <si>
    <t>Komandējumi un dienesta braucieni(iekšzemes)</t>
  </si>
  <si>
    <t>Maksas pakalpojumi ( 21.300)</t>
  </si>
  <si>
    <t>Izdevumi EUR</t>
  </si>
  <si>
    <t>J.Kalniņa</t>
  </si>
  <si>
    <t>PII Ābolītis</t>
  </si>
  <si>
    <t xml:space="preserve">Dobeles novada pašvaldības pamata, vispārējās vidējās un interešu  izglītības iestāžu izdevumi </t>
  </si>
  <si>
    <t>PII Valodiņa</t>
  </si>
  <si>
    <r>
      <t>Darba devējaVSAOI</t>
    </r>
    <r>
      <rPr>
        <i/>
        <sz val="8"/>
        <rFont val="Times New Roman"/>
        <family val="1"/>
      </rPr>
      <t xml:space="preserve"> (izņemot valsts mērķdotāciju, EKK 1148, KKK 1170)</t>
    </r>
  </si>
  <si>
    <r>
      <t xml:space="preserve">Atalgojums </t>
    </r>
    <r>
      <rPr>
        <i/>
        <sz val="8"/>
        <rFont val="Times New Roman"/>
        <family val="1"/>
      </rPr>
      <t>(izņemots valsts mērķdotāciju, EKK 1148, EKK1170)</t>
    </r>
  </si>
  <si>
    <r>
      <t xml:space="preserve">Bibliotēkas krājumi </t>
    </r>
    <r>
      <rPr>
        <i/>
        <sz val="8"/>
        <rFont val="Times New Roman"/>
        <family val="1"/>
      </rPr>
      <t>(izņemot IZM dotāciju)</t>
    </r>
  </si>
  <si>
    <r>
      <t>Krājumi, materiāli, energoresursi, prece, biroja preces un inventārs, kurus neuzskaita kodā 5000</t>
    </r>
    <r>
      <rPr>
        <i/>
        <sz val="8"/>
        <rFont val="Times New Roman"/>
        <family val="1"/>
      </rPr>
      <t xml:space="preserve"> (izņemot EKK 2322, EKK 2363, EKK 2370 IZM dotāciju)</t>
    </r>
  </si>
  <si>
    <t>Izdevumi periodikas iegāde</t>
  </si>
  <si>
    <t>PII Pīlādzītis</t>
  </si>
  <si>
    <t>PII Vecauce</t>
  </si>
  <si>
    <t>PII Rūķīši</t>
  </si>
  <si>
    <r>
      <t xml:space="preserve">Atalgojums </t>
    </r>
    <r>
      <rPr>
        <i/>
        <sz val="8"/>
        <rFont val="Times New Roman"/>
        <family val="1"/>
      </rPr>
      <t>(izņemot valsts mērķdotāciju, EKK 1148, EKK 1170)</t>
    </r>
  </si>
  <si>
    <r>
      <t xml:space="preserve">Darba devēja VSAOI </t>
    </r>
    <r>
      <rPr>
        <i/>
        <sz val="8"/>
        <rFont val="Times New Roman"/>
        <family val="1"/>
      </rPr>
      <t>(izņemot valsts mērķdotāciju, EKK 1148, EKK 1170)</t>
    </r>
  </si>
  <si>
    <r>
      <t xml:space="preserve">Pakalpojumi </t>
    </r>
    <r>
      <rPr>
        <i/>
        <sz val="8"/>
        <rFont val="Times New Roman"/>
        <family val="1"/>
      </rPr>
      <t>(izņemot EKK 2233, EKK5250, EKK 2262)</t>
    </r>
  </si>
  <si>
    <r>
      <t xml:space="preserve">Krājumi, materiāli, energoresursi, prece, biroja preces un inventārs, kurus neuzskaita kodā 5000 </t>
    </r>
    <r>
      <rPr>
        <i/>
        <sz val="8"/>
        <rFont val="Times New Roman"/>
        <family val="1"/>
      </rPr>
      <t>(izņemot EKK 2322, EKK 2363 no 5.klases, EKK 2370 IZM dotāciju)</t>
    </r>
  </si>
  <si>
    <r>
      <t xml:space="preserve">Pakalpojumi </t>
    </r>
    <r>
      <rPr>
        <i/>
        <sz val="8"/>
        <rFont val="Times New Roman"/>
        <family val="1"/>
      </rPr>
      <t>(izņemot EKK 2233, EKK 5250, EKK 2262)</t>
    </r>
  </si>
  <si>
    <r>
      <t>Bibliotēku krājumi</t>
    </r>
    <r>
      <rPr>
        <i/>
        <sz val="10"/>
        <rFont val="Times New Roman"/>
        <family val="1"/>
      </rPr>
      <t xml:space="preserve"> (izņemot IZM dotāciju)</t>
    </r>
  </si>
  <si>
    <r>
      <t>Budžeta iestāžu nodokļa makšajumi</t>
    </r>
    <r>
      <rPr>
        <i/>
        <sz val="10"/>
        <rFont val="Times New Roman"/>
        <family val="1"/>
      </rPr>
      <t xml:space="preserve"> (DRN)</t>
    </r>
  </si>
  <si>
    <t>Auces vidusskola</t>
  </si>
  <si>
    <t xml:space="preserve">A.Brigaderes pamatskola </t>
  </si>
  <si>
    <t xml:space="preserve">Augstkalnes pamatskola </t>
  </si>
  <si>
    <t>Audzēkņu skaits uz 01.09.2023.</t>
  </si>
  <si>
    <t>Bēnes pamatskola</t>
  </si>
  <si>
    <t>savstarpējiem norēķiniem no  01.01.2024.</t>
  </si>
  <si>
    <t>Audzēkņu skaits uz 01.01.2024.</t>
  </si>
  <si>
    <t>savstarpējiem norēķiniem  no  01.01.2024.</t>
  </si>
  <si>
    <t>Dobeles novada  domes priekšsēdētājs I.Gorskis</t>
  </si>
  <si>
    <t>Dobeles novada domes priekšsēdētājs I.Gorskis</t>
  </si>
  <si>
    <t>2024. gada 2. februārī</t>
  </si>
  <si>
    <t>2024. gada  2. februārī</t>
  </si>
  <si>
    <t>2.pielikums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</si>
</sst>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20000135898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1" fontId="4" fillId="0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/>
    </xf>
    <xf numFmtId="1" fontId="4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10" zoomScaleNormal="110" zoomScalePageLayoutView="0" workbookViewId="0" topLeftCell="A1">
      <selection activeCell="H1" sqref="H1"/>
    </sheetView>
  </sheetViews>
  <sheetFormatPr defaultColWidth="9.140625" defaultRowHeight="12.75"/>
  <cols>
    <col min="1" max="1" width="6.8515625" style="0" customWidth="1"/>
    <col min="2" max="2" width="41.7109375" style="0" customWidth="1"/>
    <col min="3" max="3" width="7.00390625" style="0" customWidth="1"/>
    <col min="4" max="4" width="11.28125" style="0" customWidth="1"/>
    <col min="5" max="5" width="10.421875" style="0" customWidth="1"/>
    <col min="6" max="6" width="11.28125" style="0" customWidth="1"/>
    <col min="7" max="7" width="10.421875" style="0" customWidth="1"/>
    <col min="9" max="9" width="10.57421875" style="0" customWidth="1"/>
    <col min="10" max="10" width="10.28125" style="0" customWidth="1"/>
    <col min="11" max="11" width="9.57421875" style="0" customWidth="1"/>
    <col min="12" max="12" width="10.57421875" style="0" hidden="1" customWidth="1"/>
    <col min="13" max="13" width="10.8515625" style="0" customWidth="1"/>
    <col min="15" max="16" width="9.7109375" style="0" bestFit="1" customWidth="1"/>
  </cols>
  <sheetData>
    <row r="1" spans="1:16" ht="12.75">
      <c r="A1" s="24"/>
      <c r="B1" s="24"/>
      <c r="C1" s="24"/>
      <c r="D1" s="24"/>
      <c r="E1" s="24"/>
      <c r="F1" s="24"/>
      <c r="G1" s="24"/>
      <c r="H1" s="24" t="s">
        <v>63</v>
      </c>
      <c r="I1" s="24"/>
      <c r="J1" s="24"/>
      <c r="K1" s="24"/>
      <c r="L1" s="24"/>
      <c r="M1" s="24"/>
      <c r="N1" s="24"/>
      <c r="O1" s="24"/>
      <c r="P1" s="24"/>
    </row>
    <row r="2" spans="1:16" ht="12.75">
      <c r="A2" s="49" t="s">
        <v>0</v>
      </c>
      <c r="B2" s="49"/>
      <c r="C2" s="49"/>
      <c r="D2" s="49"/>
      <c r="E2" s="49"/>
      <c r="F2" s="49"/>
      <c r="G2" s="49"/>
      <c r="H2" s="24"/>
      <c r="I2" s="24"/>
      <c r="J2" s="24"/>
      <c r="K2" s="24"/>
      <c r="L2" s="24"/>
      <c r="M2" s="24"/>
      <c r="N2" s="24"/>
      <c r="O2" s="24"/>
      <c r="P2" s="24"/>
    </row>
    <row r="3" spans="1:16" ht="12.75">
      <c r="A3" s="49" t="s">
        <v>60</v>
      </c>
      <c r="B3" s="49"/>
      <c r="C3" s="49"/>
      <c r="D3" s="49"/>
      <c r="E3" s="49"/>
      <c r="F3" s="49"/>
      <c r="G3" s="49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49" t="s">
        <v>61</v>
      </c>
      <c r="B4" s="49"/>
      <c r="C4" s="49"/>
      <c r="D4" s="49"/>
      <c r="E4" s="49"/>
      <c r="F4" s="49"/>
      <c r="G4" s="49"/>
      <c r="H4" s="24"/>
      <c r="I4" s="24"/>
      <c r="J4" s="24"/>
      <c r="K4" s="24"/>
      <c r="L4" s="24"/>
      <c r="M4" s="24"/>
      <c r="N4" s="24"/>
      <c r="O4" s="24"/>
      <c r="P4" s="24"/>
    </row>
    <row r="5" spans="1:16" ht="12.75">
      <c r="A5" s="50"/>
      <c r="B5" s="50"/>
      <c r="C5" s="50"/>
      <c r="D5" s="50"/>
      <c r="E5" s="50"/>
      <c r="F5" s="50"/>
      <c r="G5" s="50"/>
      <c r="H5" s="24"/>
      <c r="I5" s="24"/>
      <c r="J5" s="24"/>
      <c r="K5" s="24"/>
      <c r="L5" s="24"/>
      <c r="M5" s="24"/>
      <c r="N5" s="24"/>
      <c r="O5" s="24"/>
      <c r="P5" s="24"/>
    </row>
    <row r="6" spans="1:16" ht="14.25">
      <c r="A6" s="51" t="s">
        <v>34</v>
      </c>
      <c r="B6" s="51"/>
      <c r="C6" s="51"/>
      <c r="D6" s="51"/>
      <c r="E6" s="51"/>
      <c r="F6" s="51"/>
      <c r="G6" s="51"/>
      <c r="H6" s="24"/>
      <c r="I6" s="24"/>
      <c r="J6" s="24"/>
      <c r="K6" s="24"/>
      <c r="L6" s="24"/>
      <c r="M6" s="24"/>
      <c r="N6" s="24"/>
      <c r="O6" s="24"/>
      <c r="P6" s="24"/>
    </row>
    <row r="7" spans="1:16" ht="14.25">
      <c r="A7" s="51" t="s">
        <v>56</v>
      </c>
      <c r="B7" s="51"/>
      <c r="C7" s="51"/>
      <c r="D7" s="51"/>
      <c r="E7" s="51"/>
      <c r="F7" s="51"/>
      <c r="G7" s="51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2.75">
      <c r="A9" s="52" t="s">
        <v>1</v>
      </c>
      <c r="B9" s="52" t="s">
        <v>2</v>
      </c>
      <c r="C9" s="53" t="s">
        <v>27</v>
      </c>
      <c r="D9" s="46" t="s">
        <v>31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45">
      <c r="A10" s="52"/>
      <c r="B10" s="52"/>
      <c r="C10" s="54"/>
      <c r="D10" s="22" t="s">
        <v>3</v>
      </c>
      <c r="E10" s="22" t="s">
        <v>4</v>
      </c>
      <c r="F10" s="22" t="s">
        <v>17</v>
      </c>
      <c r="G10" s="22" t="s">
        <v>5</v>
      </c>
      <c r="H10" s="22" t="s">
        <v>6</v>
      </c>
      <c r="I10" s="22" t="s">
        <v>7</v>
      </c>
      <c r="J10" s="22" t="s">
        <v>8</v>
      </c>
      <c r="K10" s="22" t="s">
        <v>9</v>
      </c>
      <c r="L10" s="22"/>
      <c r="M10" s="22" t="s">
        <v>51</v>
      </c>
      <c r="N10" s="22" t="s">
        <v>55</v>
      </c>
      <c r="O10" s="22" t="s">
        <v>52</v>
      </c>
      <c r="P10" s="22" t="s">
        <v>53</v>
      </c>
    </row>
    <row r="11" spans="1:16" ht="24">
      <c r="A11" s="3">
        <v>1100</v>
      </c>
      <c r="B11" s="4" t="s">
        <v>44</v>
      </c>
      <c r="C11" s="1" t="s">
        <v>28</v>
      </c>
      <c r="D11" s="43">
        <v>186603.8</v>
      </c>
      <c r="E11" s="43">
        <v>422180.75</v>
      </c>
      <c r="F11" s="43">
        <v>276737.57</v>
      </c>
      <c r="G11" s="43">
        <v>140466.46</v>
      </c>
      <c r="H11" s="44">
        <v>57114.23</v>
      </c>
      <c r="I11" s="45">
        <v>276972.49</v>
      </c>
      <c r="J11" s="44">
        <v>113249.46</v>
      </c>
      <c r="K11" s="44">
        <v>82324.25</v>
      </c>
      <c r="L11" s="44"/>
      <c r="M11" s="44">
        <v>315075.95</v>
      </c>
      <c r="N11" s="44">
        <v>107701.2</v>
      </c>
      <c r="O11" s="45">
        <v>279857.41</v>
      </c>
      <c r="P11" s="45">
        <v>241876.85</v>
      </c>
    </row>
    <row r="12" spans="1:16" ht="24">
      <c r="A12" s="3">
        <v>1200</v>
      </c>
      <c r="B12" s="4" t="s">
        <v>45</v>
      </c>
      <c r="C12" s="1" t="s">
        <v>28</v>
      </c>
      <c r="D12" s="43">
        <v>50300.48</v>
      </c>
      <c r="E12" s="43">
        <v>117004.4</v>
      </c>
      <c r="F12" s="43">
        <v>73849.06</v>
      </c>
      <c r="G12" s="43">
        <v>39105.85</v>
      </c>
      <c r="H12" s="44">
        <v>17661.57</v>
      </c>
      <c r="I12" s="44">
        <v>77113.03</v>
      </c>
      <c r="J12" s="44">
        <v>32490.76</v>
      </c>
      <c r="K12" s="44">
        <v>22893.54</v>
      </c>
      <c r="L12" s="44"/>
      <c r="M12" s="44">
        <v>94454.75</v>
      </c>
      <c r="N12" s="44">
        <v>29666.49</v>
      </c>
      <c r="O12" s="45">
        <v>76412.75</v>
      </c>
      <c r="P12" s="45">
        <v>70660.7</v>
      </c>
    </row>
    <row r="13" spans="1:16" ht="18" customHeight="1">
      <c r="A13" s="3">
        <v>2110</v>
      </c>
      <c r="B13" s="4" t="s">
        <v>29</v>
      </c>
      <c r="C13" s="1" t="s">
        <v>28</v>
      </c>
      <c r="D13" s="43">
        <v>660.39</v>
      </c>
      <c r="E13" s="43">
        <v>84</v>
      </c>
      <c r="F13" s="43">
        <v>151.52</v>
      </c>
      <c r="G13" s="43">
        <v>0</v>
      </c>
      <c r="H13" s="44">
        <v>28</v>
      </c>
      <c r="I13" s="44">
        <v>241.74</v>
      </c>
      <c r="J13" s="44">
        <v>131.4</v>
      </c>
      <c r="K13" s="44">
        <v>83.98</v>
      </c>
      <c r="L13" s="44"/>
      <c r="M13" s="44">
        <v>84.5</v>
      </c>
      <c r="N13" s="44"/>
      <c r="O13" s="45">
        <v>44</v>
      </c>
      <c r="P13" s="45">
        <v>82.64</v>
      </c>
    </row>
    <row r="14" spans="1:16" ht="18.75" customHeight="1">
      <c r="A14" s="3">
        <v>2200</v>
      </c>
      <c r="B14" s="4" t="s">
        <v>46</v>
      </c>
      <c r="C14" s="1" t="s">
        <v>28</v>
      </c>
      <c r="D14" s="43">
        <v>151639.14</v>
      </c>
      <c r="E14" s="43">
        <v>282725.23</v>
      </c>
      <c r="F14" s="43">
        <v>207842.39</v>
      </c>
      <c r="G14" s="43">
        <v>89435.71</v>
      </c>
      <c r="H14" s="44">
        <v>97656.88</v>
      </c>
      <c r="I14" s="44">
        <v>71553.35</v>
      </c>
      <c r="J14" s="44">
        <v>22353.9</v>
      </c>
      <c r="K14" s="44">
        <v>66894.94</v>
      </c>
      <c r="L14" s="44"/>
      <c r="M14" s="44">
        <v>147786.8</v>
      </c>
      <c r="N14" s="44">
        <v>46206.46</v>
      </c>
      <c r="O14" s="45">
        <v>32677.49</v>
      </c>
      <c r="P14" s="45">
        <v>58303.16</v>
      </c>
    </row>
    <row r="15" spans="1:16" ht="36.75">
      <c r="A15" s="3">
        <v>2300</v>
      </c>
      <c r="B15" s="4" t="s">
        <v>47</v>
      </c>
      <c r="C15" s="1" t="s">
        <v>28</v>
      </c>
      <c r="D15" s="43">
        <v>51454.92</v>
      </c>
      <c r="E15" s="43">
        <v>88296.74</v>
      </c>
      <c r="F15" s="43">
        <v>66664.57</v>
      </c>
      <c r="G15" s="43">
        <v>31562.87</v>
      </c>
      <c r="H15" s="44">
        <v>18752.78</v>
      </c>
      <c r="I15" s="44">
        <v>65376.19</v>
      </c>
      <c r="J15" s="44">
        <v>61940.63</v>
      </c>
      <c r="K15" s="44">
        <v>17186.82</v>
      </c>
      <c r="L15" s="44"/>
      <c r="M15" s="44">
        <v>57998.77</v>
      </c>
      <c r="N15" s="44">
        <v>31496.52</v>
      </c>
      <c r="O15" s="45">
        <v>9835.16</v>
      </c>
      <c r="P15" s="45">
        <v>61047.18</v>
      </c>
    </row>
    <row r="16" spans="1:16" ht="15.75" customHeight="1">
      <c r="A16" s="3">
        <v>2400</v>
      </c>
      <c r="B16" s="4" t="s">
        <v>40</v>
      </c>
      <c r="C16" s="1" t="s">
        <v>28</v>
      </c>
      <c r="D16" s="43"/>
      <c r="E16" s="43"/>
      <c r="F16" s="43"/>
      <c r="G16" s="43"/>
      <c r="H16" s="44"/>
      <c r="I16" s="44"/>
      <c r="J16" s="44"/>
      <c r="K16" s="44"/>
      <c r="L16" s="44"/>
      <c r="M16" s="44"/>
      <c r="N16" s="44"/>
      <c r="O16" s="45"/>
      <c r="P16" s="45"/>
    </row>
    <row r="17" spans="1:16" ht="17.25" customHeight="1">
      <c r="A17" s="3">
        <v>2500</v>
      </c>
      <c r="B17" s="4" t="s">
        <v>50</v>
      </c>
      <c r="C17" s="1" t="s">
        <v>28</v>
      </c>
      <c r="D17" s="43"/>
      <c r="E17" s="43"/>
      <c r="F17" s="43"/>
      <c r="G17" s="43"/>
      <c r="H17" s="44"/>
      <c r="I17" s="44"/>
      <c r="J17" s="44">
        <v>20.2</v>
      </c>
      <c r="K17" s="44"/>
      <c r="L17" s="44"/>
      <c r="M17" s="44"/>
      <c r="N17" s="44">
        <v>60.28</v>
      </c>
      <c r="O17" s="45"/>
      <c r="P17" s="45"/>
    </row>
    <row r="18" spans="1:16" ht="18" customHeight="1">
      <c r="A18" s="3">
        <v>5000</v>
      </c>
      <c r="B18" s="4" t="s">
        <v>49</v>
      </c>
      <c r="C18" s="1" t="s">
        <v>28</v>
      </c>
      <c r="D18" s="43">
        <v>7295.74</v>
      </c>
      <c r="E18" s="43">
        <v>2960.43</v>
      </c>
      <c r="F18" s="43">
        <v>881.06</v>
      </c>
      <c r="G18" s="43">
        <v>2484.2</v>
      </c>
      <c r="H18" s="44">
        <v>3551.08</v>
      </c>
      <c r="I18" s="44">
        <v>1425.03</v>
      </c>
      <c r="J18" s="44">
        <v>1816.77</v>
      </c>
      <c r="K18" s="44">
        <v>1065.13</v>
      </c>
      <c r="L18" s="44"/>
      <c r="M18" s="44">
        <v>7925.74</v>
      </c>
      <c r="N18" s="44">
        <v>4940.41</v>
      </c>
      <c r="O18" s="45">
        <v>1611.04</v>
      </c>
      <c r="P18" s="45">
        <v>1280.83</v>
      </c>
    </row>
    <row r="19" spans="1:16" ht="14.25" customHeight="1">
      <c r="A19" s="3"/>
      <c r="B19" s="6" t="s">
        <v>10</v>
      </c>
      <c r="C19" s="1" t="s">
        <v>28</v>
      </c>
      <c r="D19" s="7">
        <f aca="true" t="shared" si="0" ref="D19:P19">SUM(D11:D18)</f>
        <v>447954.47000000003</v>
      </c>
      <c r="E19" s="7">
        <f t="shared" si="0"/>
        <v>913251.55</v>
      </c>
      <c r="F19" s="7">
        <f t="shared" si="0"/>
        <v>626126.1700000002</v>
      </c>
      <c r="G19" s="7">
        <f t="shared" si="0"/>
        <v>303055.09</v>
      </c>
      <c r="H19" s="7">
        <f t="shared" si="0"/>
        <v>194764.53999999998</v>
      </c>
      <c r="I19" s="7">
        <f t="shared" si="0"/>
        <v>492681.83</v>
      </c>
      <c r="J19" s="7">
        <f t="shared" si="0"/>
        <v>232003.12</v>
      </c>
      <c r="K19" s="7">
        <f t="shared" si="0"/>
        <v>190448.66000000003</v>
      </c>
      <c r="L19" s="7">
        <f t="shared" si="0"/>
        <v>0</v>
      </c>
      <c r="M19" s="7">
        <f t="shared" si="0"/>
        <v>623326.51</v>
      </c>
      <c r="N19" s="7">
        <f t="shared" si="0"/>
        <v>220071.36</v>
      </c>
      <c r="O19" s="32">
        <f t="shared" si="0"/>
        <v>400437.8499999999</v>
      </c>
      <c r="P19" s="32">
        <f t="shared" si="0"/>
        <v>433251.36</v>
      </c>
    </row>
    <row r="20" spans="1:16" ht="17.25" customHeight="1">
      <c r="A20" s="3"/>
      <c r="B20" s="16" t="s">
        <v>30</v>
      </c>
      <c r="C20" s="1" t="s">
        <v>28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33"/>
      <c r="B21" s="34" t="s">
        <v>11</v>
      </c>
      <c r="C21" s="34"/>
      <c r="D21" s="36">
        <f>D19-D20</f>
        <v>447954.47000000003</v>
      </c>
      <c r="E21" s="36">
        <f aca="true" t="shared" si="1" ref="E21:P21">E19-E20</f>
        <v>913251.55</v>
      </c>
      <c r="F21" s="36">
        <f t="shared" si="1"/>
        <v>626126.1700000002</v>
      </c>
      <c r="G21" s="36">
        <f t="shared" si="1"/>
        <v>303055.09</v>
      </c>
      <c r="H21" s="36">
        <f t="shared" si="1"/>
        <v>194764.53999999998</v>
      </c>
      <c r="I21" s="36">
        <f t="shared" si="1"/>
        <v>492681.83</v>
      </c>
      <c r="J21" s="36">
        <f t="shared" si="1"/>
        <v>232003.12</v>
      </c>
      <c r="K21" s="36">
        <f t="shared" si="1"/>
        <v>190448.66000000003</v>
      </c>
      <c r="L21" s="36">
        <f t="shared" si="1"/>
        <v>0</v>
      </c>
      <c r="M21" s="36">
        <f t="shared" si="1"/>
        <v>623326.51</v>
      </c>
      <c r="N21" s="36">
        <f t="shared" si="1"/>
        <v>220071.36</v>
      </c>
      <c r="O21" s="36">
        <f t="shared" si="1"/>
        <v>400437.8499999999</v>
      </c>
      <c r="P21" s="36">
        <f t="shared" si="1"/>
        <v>433251.36</v>
      </c>
    </row>
    <row r="22" spans="1:16" ht="12.75">
      <c r="A22" s="3"/>
      <c r="B22" s="6" t="s">
        <v>54</v>
      </c>
      <c r="C22" s="6"/>
      <c r="D22" s="27">
        <v>398</v>
      </c>
      <c r="E22" s="27">
        <v>807</v>
      </c>
      <c r="F22" s="27">
        <v>438</v>
      </c>
      <c r="G22" s="27">
        <v>352</v>
      </c>
      <c r="H22" s="27">
        <v>132</v>
      </c>
      <c r="I22" s="27">
        <v>174</v>
      </c>
      <c r="J22" s="27">
        <v>141</v>
      </c>
      <c r="K22" s="27">
        <v>111</v>
      </c>
      <c r="L22" s="29">
        <f>L23+L24</f>
        <v>0</v>
      </c>
      <c r="M22" s="27">
        <v>469</v>
      </c>
      <c r="N22" s="27">
        <v>118</v>
      </c>
      <c r="O22" s="27">
        <v>253</v>
      </c>
      <c r="P22" s="27">
        <v>164</v>
      </c>
    </row>
    <row r="23" spans="1:16" ht="12.75">
      <c r="A23" s="3"/>
      <c r="B23" s="6" t="s">
        <v>57</v>
      </c>
      <c r="C23" s="6"/>
      <c r="D23" s="25">
        <v>395</v>
      </c>
      <c r="E23" s="25">
        <v>804</v>
      </c>
      <c r="F23" s="25">
        <v>438</v>
      </c>
      <c r="G23" s="25">
        <v>347</v>
      </c>
      <c r="H23" s="25">
        <v>131</v>
      </c>
      <c r="I23" s="25">
        <v>175</v>
      </c>
      <c r="J23" s="25">
        <v>140</v>
      </c>
      <c r="K23" s="25">
        <v>113</v>
      </c>
      <c r="L23" s="29">
        <f>L24+L25</f>
        <v>0</v>
      </c>
      <c r="M23" s="25">
        <v>471</v>
      </c>
      <c r="N23" s="25">
        <v>117</v>
      </c>
      <c r="O23" s="25">
        <v>252</v>
      </c>
      <c r="P23" s="25">
        <v>158</v>
      </c>
    </row>
    <row r="24" spans="1:16" ht="12.75">
      <c r="A24" s="3"/>
      <c r="B24" s="2" t="s">
        <v>12</v>
      </c>
      <c r="C24" s="2"/>
      <c r="D24" s="21">
        <v>395</v>
      </c>
      <c r="E24" s="21">
        <v>789</v>
      </c>
      <c r="F24" s="21">
        <v>438</v>
      </c>
      <c r="G24" s="21">
        <v>347</v>
      </c>
      <c r="H24" s="31">
        <v>131</v>
      </c>
      <c r="I24" s="31">
        <v>112</v>
      </c>
      <c r="J24" s="31">
        <v>109</v>
      </c>
      <c r="K24" s="31">
        <v>102</v>
      </c>
      <c r="L24" s="30"/>
      <c r="M24" s="31">
        <v>462</v>
      </c>
      <c r="N24" s="31">
        <v>117</v>
      </c>
      <c r="O24" s="31">
        <v>155</v>
      </c>
      <c r="P24" s="31">
        <v>113</v>
      </c>
    </row>
    <row r="25" spans="1:16" ht="12.75">
      <c r="A25" s="3"/>
      <c r="B25" s="2" t="s">
        <v>13</v>
      </c>
      <c r="C25" s="2"/>
      <c r="D25" s="21">
        <v>0</v>
      </c>
      <c r="E25" s="21">
        <v>15</v>
      </c>
      <c r="F25" s="21">
        <v>0</v>
      </c>
      <c r="G25" s="21">
        <v>0</v>
      </c>
      <c r="H25" s="31">
        <v>0</v>
      </c>
      <c r="I25" s="31">
        <v>63</v>
      </c>
      <c r="J25" s="31">
        <v>31</v>
      </c>
      <c r="K25" s="31">
        <v>11</v>
      </c>
      <c r="L25" s="30"/>
      <c r="M25" s="31">
        <v>9</v>
      </c>
      <c r="N25" s="31">
        <v>0</v>
      </c>
      <c r="O25" s="31">
        <v>97</v>
      </c>
      <c r="P25" s="31">
        <v>45</v>
      </c>
    </row>
    <row r="26" spans="1:16" ht="12.75">
      <c r="A26" s="3"/>
      <c r="B26" s="4" t="s">
        <v>14</v>
      </c>
      <c r="C26" s="4" t="s">
        <v>28</v>
      </c>
      <c r="D26" s="8">
        <f>D21/D23</f>
        <v>1134.0619493670886</v>
      </c>
      <c r="E26" s="8">
        <f aca="true" t="shared" si="2" ref="E26:K26">E21/E23</f>
        <v>1135.885012437811</v>
      </c>
      <c r="F26" s="8">
        <f t="shared" si="2"/>
        <v>1429.5118036529684</v>
      </c>
      <c r="G26" s="8">
        <f t="shared" si="2"/>
        <v>873.3576080691644</v>
      </c>
      <c r="H26" s="8">
        <f t="shared" si="2"/>
        <v>1486.7522137404578</v>
      </c>
      <c r="I26" s="8">
        <f t="shared" si="2"/>
        <v>2815.324742857143</v>
      </c>
      <c r="J26" s="8">
        <f t="shared" si="2"/>
        <v>1657.1651428571429</v>
      </c>
      <c r="K26" s="8">
        <f t="shared" si="2"/>
        <v>1685.3863716814162</v>
      </c>
      <c r="L26" s="8"/>
      <c r="M26" s="8">
        <f>M21/M23</f>
        <v>1323.4108492569003</v>
      </c>
      <c r="N26" s="8">
        <f>N21/N23</f>
        <v>1880.9517948717948</v>
      </c>
      <c r="O26" s="8">
        <f>O21/O23</f>
        <v>1589.039087301587</v>
      </c>
      <c r="P26" s="8">
        <f>P21/P23</f>
        <v>2742.097215189873</v>
      </c>
    </row>
    <row r="27" spans="1:18" ht="28.5" customHeight="1">
      <c r="A27" s="33"/>
      <c r="B27" s="34" t="s">
        <v>15</v>
      </c>
      <c r="C27" s="37" t="s">
        <v>28</v>
      </c>
      <c r="D27" s="38">
        <f aca="true" t="shared" si="3" ref="D27:K27">D26/12</f>
        <v>94.50516244725738</v>
      </c>
      <c r="E27" s="38">
        <f t="shared" si="3"/>
        <v>94.65708436981758</v>
      </c>
      <c r="F27" s="38">
        <f t="shared" si="3"/>
        <v>119.12598363774737</v>
      </c>
      <c r="G27" s="38">
        <f t="shared" si="3"/>
        <v>72.77980067243037</v>
      </c>
      <c r="H27" s="38">
        <f t="shared" si="3"/>
        <v>123.89601781170482</v>
      </c>
      <c r="I27" s="38">
        <f t="shared" si="3"/>
        <v>234.61039523809526</v>
      </c>
      <c r="J27" s="38">
        <f t="shared" si="3"/>
        <v>138.09709523809525</v>
      </c>
      <c r="K27" s="38">
        <f t="shared" si="3"/>
        <v>140.44886430678469</v>
      </c>
      <c r="L27" s="38"/>
      <c r="M27" s="38">
        <f>M26/12</f>
        <v>110.28423743807502</v>
      </c>
      <c r="N27" s="38">
        <f>N26/12</f>
        <v>156.7459829059829</v>
      </c>
      <c r="O27" s="38">
        <f>O26/12</f>
        <v>132.4199239417989</v>
      </c>
      <c r="P27" s="38">
        <f>P26/12</f>
        <v>228.50810126582277</v>
      </c>
      <c r="Q27" s="20"/>
      <c r="R27" s="17"/>
    </row>
    <row r="28" spans="1:17" ht="12.75">
      <c r="A28" s="5"/>
      <c r="B28" s="19"/>
      <c r="C28" s="16"/>
      <c r="D28" s="18">
        <v>77.22</v>
      </c>
      <c r="E28" s="18">
        <v>90.5</v>
      </c>
      <c r="F28" s="18">
        <v>102.34</v>
      </c>
      <c r="G28" s="18">
        <v>45.57</v>
      </c>
      <c r="H28" s="18">
        <v>106.3</v>
      </c>
      <c r="I28" s="18">
        <v>211.88</v>
      </c>
      <c r="J28" s="18">
        <v>111.22</v>
      </c>
      <c r="K28" s="18">
        <v>117.17</v>
      </c>
      <c r="L28" s="18"/>
      <c r="M28" s="18">
        <v>90.47</v>
      </c>
      <c r="N28" s="18">
        <v>131.59</v>
      </c>
      <c r="O28" s="18">
        <v>123.25</v>
      </c>
      <c r="P28" s="18">
        <v>198</v>
      </c>
      <c r="Q28" s="20"/>
    </row>
    <row r="29" spans="2:10" ht="12.75">
      <c r="B29" s="9" t="s">
        <v>16</v>
      </c>
      <c r="C29" s="9"/>
      <c r="F29" s="11"/>
      <c r="J29" t="s">
        <v>32</v>
      </c>
    </row>
    <row r="30" spans="2:3" ht="12.75">
      <c r="B30" s="13"/>
      <c r="C30" s="9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14"/>
      <c r="C64" s="14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14"/>
      <c r="C85" s="14"/>
    </row>
  </sheetData>
  <sheetProtection/>
  <mergeCells count="10">
    <mergeCell ref="D9:P9"/>
    <mergeCell ref="A2:G2"/>
    <mergeCell ref="A3:G3"/>
    <mergeCell ref="A4:G4"/>
    <mergeCell ref="A5:G5"/>
    <mergeCell ref="A6:G6"/>
    <mergeCell ref="A7:G7"/>
    <mergeCell ref="A9:A10"/>
    <mergeCell ref="B9:B10"/>
    <mergeCell ref="C9:C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="120" zoomScaleNormal="120" zoomScalePageLayoutView="0" workbookViewId="0" topLeftCell="A1">
      <selection activeCell="A5" sqref="A5:J5"/>
    </sheetView>
  </sheetViews>
  <sheetFormatPr defaultColWidth="9.140625" defaultRowHeight="12.75"/>
  <cols>
    <col min="1" max="1" width="5.7109375" style="0" customWidth="1"/>
    <col min="2" max="2" width="38.421875" style="0" customWidth="1"/>
    <col min="3" max="3" width="7.140625" style="0" customWidth="1"/>
    <col min="4" max="4" width="11.28125" style="0" customWidth="1"/>
    <col min="5" max="5" width="10.57421875" style="0" customWidth="1"/>
    <col min="6" max="6" width="10.7109375" style="0" customWidth="1"/>
    <col min="7" max="7" width="12.28125" style="0" customWidth="1"/>
    <col min="8" max="8" width="12.00390625" style="0" customWidth="1"/>
    <col min="9" max="9" width="10.7109375" style="0" customWidth="1"/>
    <col min="10" max="10" width="10.28125" style="0" customWidth="1"/>
    <col min="11" max="14" width="10.421875" style="0" bestFit="1" customWidth="1"/>
  </cols>
  <sheetData>
    <row r="1" ht="12.75">
      <c r="J1" t="s">
        <v>18</v>
      </c>
    </row>
    <row r="3" spans="1:10" ht="12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55"/>
    </row>
    <row r="4" spans="1:14" ht="12.75">
      <c r="A4" s="49" t="s">
        <v>59</v>
      </c>
      <c r="B4" s="49"/>
      <c r="C4" s="49"/>
      <c r="D4" s="49"/>
      <c r="E4" s="49"/>
      <c r="F4" s="49"/>
      <c r="G4" s="49"/>
      <c r="H4" s="49"/>
      <c r="I4" s="49"/>
      <c r="J4" s="50"/>
      <c r="K4" s="24"/>
      <c r="L4" s="24"/>
      <c r="M4" s="24"/>
      <c r="N4" s="24"/>
    </row>
    <row r="5" spans="1:14" ht="12.75">
      <c r="A5" s="49" t="s">
        <v>62</v>
      </c>
      <c r="B5" s="49"/>
      <c r="C5" s="49"/>
      <c r="D5" s="49"/>
      <c r="E5" s="49"/>
      <c r="F5" s="49"/>
      <c r="G5" s="49"/>
      <c r="H5" s="49"/>
      <c r="I5" s="49"/>
      <c r="J5" s="50"/>
      <c r="K5" s="24"/>
      <c r="L5" s="24"/>
      <c r="M5" s="24"/>
      <c r="N5" s="24"/>
    </row>
    <row r="6" spans="1:14" ht="12.75">
      <c r="A6" s="50"/>
      <c r="B6" s="50"/>
      <c r="C6" s="50"/>
      <c r="D6" s="50"/>
      <c r="E6" s="50"/>
      <c r="F6" s="50"/>
      <c r="G6" s="50"/>
      <c r="H6" s="50"/>
      <c r="I6" s="50"/>
      <c r="J6" s="24"/>
      <c r="K6" s="24"/>
      <c r="L6" s="24"/>
      <c r="M6" s="24"/>
      <c r="N6" s="24"/>
    </row>
    <row r="7" spans="1:14" ht="14.25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24"/>
      <c r="K7" s="24"/>
      <c r="L7" s="24"/>
      <c r="M7" s="24"/>
      <c r="N7" s="24"/>
    </row>
    <row r="8" spans="1:14" ht="14.25">
      <c r="A8" s="51" t="s">
        <v>58</v>
      </c>
      <c r="B8" s="51"/>
      <c r="C8" s="51"/>
      <c r="D8" s="51"/>
      <c r="E8" s="51"/>
      <c r="F8" s="51"/>
      <c r="G8" s="51"/>
      <c r="H8" s="51"/>
      <c r="I8" s="51"/>
      <c r="J8" s="24"/>
      <c r="K8" s="24"/>
      <c r="L8" s="24"/>
      <c r="M8" s="24"/>
      <c r="N8" s="24"/>
    </row>
    <row r="9" spans="1:14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2.75">
      <c r="A10" s="58" t="s">
        <v>1</v>
      </c>
      <c r="B10" s="58" t="s">
        <v>2</v>
      </c>
      <c r="C10" s="59" t="s">
        <v>27</v>
      </c>
      <c r="D10" s="46" t="s">
        <v>31</v>
      </c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7" ht="12.75">
      <c r="A11" s="58"/>
      <c r="B11" s="58"/>
      <c r="C11" s="60"/>
      <c r="D11" s="21" t="s">
        <v>26</v>
      </c>
      <c r="E11" s="21" t="s">
        <v>20</v>
      </c>
      <c r="F11" s="21" t="s">
        <v>21</v>
      </c>
      <c r="G11" s="21" t="s">
        <v>22</v>
      </c>
      <c r="H11" s="21" t="s">
        <v>23</v>
      </c>
      <c r="I11" s="21" t="s">
        <v>24</v>
      </c>
      <c r="J11" s="21" t="s">
        <v>35</v>
      </c>
      <c r="K11" s="23" t="s">
        <v>33</v>
      </c>
      <c r="L11" s="23" t="s">
        <v>41</v>
      </c>
      <c r="M11" s="23" t="s">
        <v>42</v>
      </c>
      <c r="N11" s="23" t="s">
        <v>43</v>
      </c>
      <c r="O11" s="15"/>
      <c r="P11" s="15"/>
      <c r="Q11" s="15"/>
    </row>
    <row r="12" spans="1:14" ht="30" customHeight="1">
      <c r="A12" s="3">
        <v>1100</v>
      </c>
      <c r="B12" s="4" t="s">
        <v>37</v>
      </c>
      <c r="C12" s="1" t="s">
        <v>28</v>
      </c>
      <c r="D12" s="43">
        <v>559381.93</v>
      </c>
      <c r="E12" s="43">
        <v>493489.27</v>
      </c>
      <c r="F12" s="43">
        <v>455657.51</v>
      </c>
      <c r="G12" s="43">
        <v>232007.83</v>
      </c>
      <c r="H12" s="43">
        <v>248896.61</v>
      </c>
      <c r="I12" s="43">
        <v>167541.72</v>
      </c>
      <c r="J12" s="43">
        <v>218005.52</v>
      </c>
      <c r="K12" s="43">
        <v>154065.91</v>
      </c>
      <c r="L12" s="43">
        <v>280004.16</v>
      </c>
      <c r="M12" s="43">
        <v>192296.3</v>
      </c>
      <c r="N12" s="43">
        <v>139186.6</v>
      </c>
    </row>
    <row r="13" spans="1:14" ht="26.25" customHeight="1">
      <c r="A13" s="3">
        <v>1200</v>
      </c>
      <c r="B13" s="4" t="s">
        <v>36</v>
      </c>
      <c r="C13" s="1" t="s">
        <v>28</v>
      </c>
      <c r="D13" s="43">
        <v>154703.34</v>
      </c>
      <c r="E13" s="43">
        <v>133896.31</v>
      </c>
      <c r="F13" s="43">
        <v>119105.71</v>
      </c>
      <c r="G13" s="43">
        <v>61709.49</v>
      </c>
      <c r="H13" s="43">
        <v>65851.77</v>
      </c>
      <c r="I13" s="43">
        <v>42020.88</v>
      </c>
      <c r="J13" s="43">
        <v>59717.06</v>
      </c>
      <c r="K13" s="43">
        <v>39995.42</v>
      </c>
      <c r="L13" s="43">
        <v>74069.17</v>
      </c>
      <c r="M13" s="43">
        <v>49839.31</v>
      </c>
      <c r="N13" s="43">
        <v>36495.27</v>
      </c>
    </row>
    <row r="14" spans="1:14" ht="18.75" customHeight="1">
      <c r="A14" s="3">
        <v>2110</v>
      </c>
      <c r="B14" s="4" t="s">
        <v>29</v>
      </c>
      <c r="C14" s="1" t="s">
        <v>28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24">
      <c r="A15" s="3">
        <v>2200</v>
      </c>
      <c r="B15" s="4" t="s">
        <v>48</v>
      </c>
      <c r="C15" s="1" t="s">
        <v>28</v>
      </c>
      <c r="D15" s="43">
        <v>111140.59</v>
      </c>
      <c r="E15" s="43">
        <v>101077.64</v>
      </c>
      <c r="F15" s="43">
        <v>92436.55</v>
      </c>
      <c r="G15" s="43">
        <v>83507.7</v>
      </c>
      <c r="H15" s="43">
        <v>64026.31</v>
      </c>
      <c r="I15" s="43">
        <v>25667.09</v>
      </c>
      <c r="J15" s="43">
        <v>42147.78</v>
      </c>
      <c r="K15" s="43">
        <v>67825.8</v>
      </c>
      <c r="L15" s="43">
        <v>67002.48</v>
      </c>
      <c r="M15" s="43">
        <v>41435.87</v>
      </c>
      <c r="N15" s="43">
        <v>21463.08</v>
      </c>
    </row>
    <row r="16" spans="1:14" ht="43.5" customHeight="1">
      <c r="A16" s="3">
        <v>2300</v>
      </c>
      <c r="B16" s="4" t="s">
        <v>39</v>
      </c>
      <c r="C16" s="1" t="s">
        <v>28</v>
      </c>
      <c r="D16" s="43">
        <v>26494.2</v>
      </c>
      <c r="E16" s="43">
        <v>23252.84</v>
      </c>
      <c r="F16" s="43">
        <v>19288.08</v>
      </c>
      <c r="G16" s="43">
        <v>11592.36</v>
      </c>
      <c r="H16" s="43">
        <v>12279.62</v>
      </c>
      <c r="I16" s="43">
        <v>22483.49</v>
      </c>
      <c r="J16" s="43">
        <v>17405.05</v>
      </c>
      <c r="K16" s="43">
        <v>5223.71</v>
      </c>
      <c r="L16" s="43">
        <v>15432.27</v>
      </c>
      <c r="M16" s="43">
        <v>17265.24</v>
      </c>
      <c r="N16" s="43">
        <v>6367.38</v>
      </c>
    </row>
    <row r="17" spans="1:14" ht="17.25" customHeight="1">
      <c r="A17" s="3">
        <v>2400</v>
      </c>
      <c r="B17" s="4" t="s">
        <v>40</v>
      </c>
      <c r="C17" s="1" t="s">
        <v>28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7.25" customHeight="1">
      <c r="A18" s="3">
        <v>5000</v>
      </c>
      <c r="B18" s="4" t="s">
        <v>38</v>
      </c>
      <c r="C18" s="1" t="s">
        <v>28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 customHeight="1">
      <c r="A19" s="3"/>
      <c r="B19" s="6" t="s">
        <v>10</v>
      </c>
      <c r="C19" s="1" t="s">
        <v>28</v>
      </c>
      <c r="D19" s="32">
        <f aca="true" t="shared" si="0" ref="D19:K19">SUM(D12:D18)</f>
        <v>851720.0599999999</v>
      </c>
      <c r="E19" s="32">
        <f t="shared" si="0"/>
        <v>751716.06</v>
      </c>
      <c r="F19" s="32">
        <f t="shared" si="0"/>
        <v>686487.85</v>
      </c>
      <c r="G19" s="32">
        <f t="shared" si="0"/>
        <v>388817.38</v>
      </c>
      <c r="H19" s="32">
        <f t="shared" si="0"/>
        <v>391054.31</v>
      </c>
      <c r="I19" s="32">
        <f t="shared" si="0"/>
        <v>257713.18</v>
      </c>
      <c r="J19" s="32">
        <f t="shared" si="0"/>
        <v>337275.41</v>
      </c>
      <c r="K19" s="32">
        <f t="shared" si="0"/>
        <v>267110.84</v>
      </c>
      <c r="L19" s="32">
        <f>SUM(L12:L18)</f>
        <v>436508.07999999996</v>
      </c>
      <c r="M19" s="32">
        <f>SUM(M12:M18)</f>
        <v>300836.72</v>
      </c>
      <c r="N19" s="32">
        <f>SUM(N12:N18)</f>
        <v>203512.33000000002</v>
      </c>
    </row>
    <row r="20" spans="1:14" ht="16.5" customHeight="1">
      <c r="A20" s="33"/>
      <c r="B20" s="34" t="s">
        <v>11</v>
      </c>
      <c r="C20" s="35" t="s">
        <v>28</v>
      </c>
      <c r="D20" s="36">
        <f>D19</f>
        <v>851720.0599999999</v>
      </c>
      <c r="E20" s="36">
        <f aca="true" t="shared" si="1" ref="E20:K20">E19</f>
        <v>751716.06</v>
      </c>
      <c r="F20" s="36">
        <f t="shared" si="1"/>
        <v>686487.85</v>
      </c>
      <c r="G20" s="36">
        <f t="shared" si="1"/>
        <v>388817.38</v>
      </c>
      <c r="H20" s="36">
        <f t="shared" si="1"/>
        <v>391054.31</v>
      </c>
      <c r="I20" s="36">
        <f t="shared" si="1"/>
        <v>257713.18</v>
      </c>
      <c r="J20" s="36">
        <f t="shared" si="1"/>
        <v>337275.41</v>
      </c>
      <c r="K20" s="36">
        <f t="shared" si="1"/>
        <v>267110.84</v>
      </c>
      <c r="L20" s="36">
        <f>L19</f>
        <v>436508.07999999996</v>
      </c>
      <c r="M20" s="36">
        <f>M19</f>
        <v>300836.72</v>
      </c>
      <c r="N20" s="36">
        <f>N19</f>
        <v>203512.33000000002</v>
      </c>
    </row>
    <row r="21" spans="1:14" ht="13.5" customHeight="1">
      <c r="A21" s="3"/>
      <c r="B21" s="6" t="s">
        <v>54</v>
      </c>
      <c r="C21" s="4"/>
      <c r="D21" s="27">
        <v>218</v>
      </c>
      <c r="E21" s="27">
        <v>215</v>
      </c>
      <c r="F21" s="27">
        <v>200</v>
      </c>
      <c r="G21" s="27">
        <v>65</v>
      </c>
      <c r="H21" s="27">
        <v>71</v>
      </c>
      <c r="I21" s="27">
        <v>72</v>
      </c>
      <c r="J21" s="27">
        <v>74</v>
      </c>
      <c r="K21" s="41">
        <v>48</v>
      </c>
      <c r="L21" s="41">
        <v>104</v>
      </c>
      <c r="M21" s="41">
        <v>53</v>
      </c>
      <c r="N21" s="41">
        <v>45</v>
      </c>
    </row>
    <row r="22" spans="1:14" ht="15.75" customHeight="1">
      <c r="A22" s="3"/>
      <c r="B22" s="6" t="s">
        <v>57</v>
      </c>
      <c r="C22" s="6"/>
      <c r="D22" s="25">
        <v>227</v>
      </c>
      <c r="E22" s="25">
        <v>222</v>
      </c>
      <c r="F22" s="25">
        <v>201</v>
      </c>
      <c r="G22" s="25">
        <v>66</v>
      </c>
      <c r="H22" s="25">
        <v>71</v>
      </c>
      <c r="I22" s="25">
        <v>71</v>
      </c>
      <c r="J22" s="25">
        <v>72</v>
      </c>
      <c r="K22" s="7">
        <v>50</v>
      </c>
      <c r="L22" s="7">
        <v>110</v>
      </c>
      <c r="M22" s="7">
        <v>55</v>
      </c>
      <c r="N22" s="7">
        <v>47</v>
      </c>
    </row>
    <row r="23" spans="1:14" ht="18" customHeight="1">
      <c r="A23" s="3"/>
      <c r="B23" s="4" t="s">
        <v>14</v>
      </c>
      <c r="C23" s="4" t="s">
        <v>28</v>
      </c>
      <c r="D23" s="8">
        <f aca="true" t="shared" si="2" ref="D23:I23">D20/D22</f>
        <v>3752.070748898678</v>
      </c>
      <c r="E23" s="8">
        <f t="shared" si="2"/>
        <v>3386.108378378379</v>
      </c>
      <c r="F23" s="8">
        <f t="shared" si="2"/>
        <v>3415.3624378109453</v>
      </c>
      <c r="G23" s="8">
        <f t="shared" si="2"/>
        <v>5891.172424242424</v>
      </c>
      <c r="H23" s="8">
        <f t="shared" si="2"/>
        <v>5507.807183098592</v>
      </c>
      <c r="I23" s="8">
        <f t="shared" si="2"/>
        <v>3629.7630985915494</v>
      </c>
      <c r="J23" s="8">
        <f>J20/J22</f>
        <v>4684.380694444444</v>
      </c>
      <c r="K23" s="8">
        <f>K20/K22</f>
        <v>5342.2168</v>
      </c>
      <c r="L23" s="8">
        <f>L20/L22</f>
        <v>3968.2552727272723</v>
      </c>
      <c r="M23" s="8">
        <f>M20/M22</f>
        <v>5469.758545454545</v>
      </c>
      <c r="N23" s="8">
        <f>N20/N22</f>
        <v>4330.049574468086</v>
      </c>
    </row>
    <row r="24" spans="1:15" ht="25.5">
      <c r="A24" s="33"/>
      <c r="B24" s="34" t="s">
        <v>25</v>
      </c>
      <c r="C24" s="37" t="s">
        <v>28</v>
      </c>
      <c r="D24" s="38">
        <f aca="true" t="shared" si="3" ref="D24:I24">D23/12</f>
        <v>312.6725624082232</v>
      </c>
      <c r="E24" s="38">
        <f t="shared" si="3"/>
        <v>282.17569819819823</v>
      </c>
      <c r="F24" s="38">
        <f t="shared" si="3"/>
        <v>284.61353648424546</v>
      </c>
      <c r="G24" s="38">
        <f t="shared" si="3"/>
        <v>490.9310353535354</v>
      </c>
      <c r="H24" s="38">
        <f t="shared" si="3"/>
        <v>458.98393192488265</v>
      </c>
      <c r="I24" s="38">
        <f t="shared" si="3"/>
        <v>302.48025821596246</v>
      </c>
      <c r="J24" s="38">
        <f>J23/12</f>
        <v>390.3650578703703</v>
      </c>
      <c r="K24" s="38">
        <f>K23/12</f>
        <v>445.1847333333333</v>
      </c>
      <c r="L24" s="38">
        <f>L23/12</f>
        <v>330.68793939393936</v>
      </c>
      <c r="M24" s="38">
        <f>M23/12</f>
        <v>455.8132121212121</v>
      </c>
      <c r="N24" s="38">
        <f>N23/12</f>
        <v>360.83746453900716</v>
      </c>
      <c r="O24" s="39"/>
    </row>
    <row r="25" spans="1:15" ht="12.75">
      <c r="A25" s="26"/>
      <c r="B25" s="42"/>
      <c r="C25" s="4"/>
      <c r="D25" s="18">
        <v>257.78</v>
      </c>
      <c r="E25" s="18">
        <v>240.67</v>
      </c>
      <c r="F25" s="18">
        <v>238.49</v>
      </c>
      <c r="G25" s="18">
        <v>401.45</v>
      </c>
      <c r="H25" s="18">
        <v>382.33</v>
      </c>
      <c r="I25" s="18">
        <v>239</v>
      </c>
      <c r="J25" s="18">
        <v>380.68</v>
      </c>
      <c r="K25" s="28">
        <v>378.77</v>
      </c>
      <c r="L25" s="40">
        <v>233.21</v>
      </c>
      <c r="M25" s="28">
        <v>370.03</v>
      </c>
      <c r="N25" s="28">
        <v>291.12</v>
      </c>
      <c r="O25" s="39"/>
    </row>
    <row r="26" spans="2:3" ht="12.75">
      <c r="B26" s="10"/>
      <c r="C26" s="10"/>
    </row>
    <row r="27" spans="2:9" ht="12.75">
      <c r="B27" s="56" t="s">
        <v>16</v>
      </c>
      <c r="C27" s="56"/>
      <c r="D27" s="57"/>
      <c r="I27" s="12" t="s">
        <v>32</v>
      </c>
    </row>
    <row r="28" spans="2:3" ht="12.75">
      <c r="B28" s="9"/>
      <c r="C28" s="9"/>
    </row>
    <row r="29" spans="2:3" ht="12.75">
      <c r="B29" s="9"/>
      <c r="C29" s="9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14"/>
      <c r="C62" s="14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14"/>
      <c r="C83" s="14"/>
    </row>
  </sheetData>
  <sheetProtection/>
  <mergeCells count="11">
    <mergeCell ref="D10:N10"/>
    <mergeCell ref="A3:J3"/>
    <mergeCell ref="A4:J4"/>
    <mergeCell ref="A5:J5"/>
    <mergeCell ref="A6:I6"/>
    <mergeCell ref="B27:D27"/>
    <mergeCell ref="A7:I7"/>
    <mergeCell ref="A8:I8"/>
    <mergeCell ref="A10:A11"/>
    <mergeCell ref="B10:B11"/>
    <mergeCell ref="C10:C11"/>
  </mergeCells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Santa Eberte</cp:lastModifiedBy>
  <cp:lastPrinted>2024-02-05T14:24:41Z</cp:lastPrinted>
  <dcterms:created xsi:type="dcterms:W3CDTF">2011-11-23T06:51:58Z</dcterms:created>
  <dcterms:modified xsi:type="dcterms:W3CDTF">2024-02-05T14:25:58Z</dcterms:modified>
  <cp:category/>
  <cp:version/>
  <cp:contentType/>
  <cp:contentStatus/>
</cp:coreProperties>
</file>